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금융실 업무\2019\모태펀드\주간운용사 선정\제안요청서\최종\입찰공고\본 공고\주간운용사\"/>
    </mc:Choice>
  </mc:AlternateContent>
  <bookViews>
    <workbookView xWindow="11610" yWindow="0" windowWidth="16200" windowHeight="24825" tabRatio="947"/>
  </bookViews>
  <sheets>
    <sheet name="표지" sheetId="1" r:id="rId1"/>
    <sheet name="필독_작성 및 제출요령" sheetId="2" r:id="rId2"/>
    <sheet name="작성1_제안서(운용)" sheetId="3" r:id="rId3"/>
    <sheet name="작성2_총괄표(운용)" sheetId="4" r:id="rId4"/>
    <sheet name="작성3_재무안정성" sheetId="5" r:id="rId5"/>
    <sheet name="작성4_운용자산" sheetId="6" r:id="rId6"/>
    <sheet name="작성4_운용자산(모회사)" sheetId="8" r:id="rId7"/>
    <sheet name="작성4_운용자산(자회사)" sheetId="9" r:id="rId8"/>
    <sheet name="작성5_인적자원" sheetId="7" r:id="rId9"/>
    <sheet name="작성5_인적자원_상세" sheetId="10" r:id="rId10"/>
    <sheet name="작성6_민간투자자" sheetId="11" r:id="rId11"/>
  </sheets>
  <definedNames>
    <definedName name="_xlnm.Consolidate_Area" localSheetId="2">'작성1_제안서(운용)'!$B$1:$M$27</definedName>
    <definedName name="_xlnm.Consolidate_Area" localSheetId="3">'작성2_총괄표(운용)'!$B$1:$O$34</definedName>
    <definedName name="_xlnm.Consolidate_Area" localSheetId="4">작성3_재무안정성!$B$1:$H$35</definedName>
    <definedName name="_xlnm.Consolidate_Area" localSheetId="5">작성4_운용자산!$A$1:$H$32</definedName>
    <definedName name="_xlnm.Consolidate_Area" localSheetId="6">'작성4_운용자산(모회사)'!$A$1:$H$25</definedName>
    <definedName name="_xlnm.Consolidate_Area" localSheetId="7">'작성4_운용자산(자회사)'!$A$1:$H$30</definedName>
    <definedName name="_xlnm.Consolidate_Area" localSheetId="8">작성5_인적자원!$B$1:$H$46</definedName>
    <definedName name="_xlnm.Consolidate_Area" localSheetId="9">작성5_인적자원_상세!$B$1:$H$41</definedName>
    <definedName name="_xlnm.Consolidate_Area" localSheetId="10">작성6_민간투자자!$B$1:$F$37</definedName>
    <definedName name="_xlnm.Consolidate_Area" localSheetId="1">'필독_작성 및 제출요령'!$A$1:$M$29</definedName>
    <definedName name="_xlnm.Print_Area" localSheetId="2">'작성1_제안서(운용)'!$A$1:$N$27</definedName>
    <definedName name="_xlnm.Print_Area" localSheetId="4">작성3_재무안정성!$A$1:$I$35</definedName>
    <definedName name="_xlnm.Print_Area" localSheetId="5">작성4_운용자산!$A$1:$J$74</definedName>
    <definedName name="_xlnm.Print_Area" localSheetId="6">'작성4_운용자산(모회사)'!$A$1:$J$67</definedName>
    <definedName name="_xlnm.Print_Area" localSheetId="7">'작성4_운용자산(자회사)'!$A$1:$J$71</definedName>
    <definedName name="_xlnm.Print_Area" localSheetId="8">작성5_인적자원!$A$1:$J$47</definedName>
    <definedName name="_xlnm.Print_Area" localSheetId="9">작성5_인적자원_상세!$A$1:$N$42</definedName>
    <definedName name="_xlnm.Print_Area" localSheetId="10">작성6_민간투자자!$A$1:$H$38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6" l="1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I72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D72" i="6" l="1"/>
  <c r="F72" i="6"/>
  <c r="G72" i="6"/>
  <c r="E14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D14" i="11"/>
  <c r="E13" i="11"/>
  <c r="E15" i="11" s="1"/>
  <c r="D13" i="11"/>
  <c r="D15" i="11" s="1"/>
  <c r="G18" i="11"/>
  <c r="D22" i="7"/>
  <c r="F29" i="4" s="1"/>
  <c r="H27" i="7"/>
  <c r="H28" i="7"/>
  <c r="H29" i="7"/>
  <c r="H30" i="7"/>
  <c r="D23" i="7" s="1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22" i="10"/>
  <c r="G36" i="6"/>
  <c r="I36" i="6"/>
  <c r="G37" i="6"/>
  <c r="I37" i="6"/>
  <c r="G38" i="6"/>
  <c r="I38" i="6"/>
  <c r="G39" i="6"/>
  <c r="I39" i="6"/>
  <c r="G40" i="6"/>
  <c r="I40" i="6"/>
  <c r="G41" i="6"/>
  <c r="I41" i="6"/>
  <c r="G42" i="6"/>
  <c r="I42" i="6"/>
  <c r="G43" i="6"/>
  <c r="I43" i="6"/>
  <c r="G44" i="6"/>
  <c r="I44" i="6"/>
  <c r="G45" i="6"/>
  <c r="I45" i="6"/>
  <c r="G46" i="6"/>
  <c r="I46" i="6"/>
  <c r="G47" i="6"/>
  <c r="I47" i="6"/>
  <c r="G48" i="6"/>
  <c r="I48" i="6"/>
  <c r="G49" i="6"/>
  <c r="I49" i="6"/>
  <c r="G50" i="6"/>
  <c r="I50" i="6"/>
  <c r="G51" i="6"/>
  <c r="I51" i="6"/>
  <c r="G52" i="6"/>
  <c r="I52" i="6"/>
  <c r="G53" i="6"/>
  <c r="I53" i="6"/>
  <c r="G54" i="6"/>
  <c r="I54" i="6"/>
  <c r="G55" i="6"/>
  <c r="I55" i="6"/>
  <c r="G56" i="6"/>
  <c r="I56" i="6"/>
  <c r="G57" i="6"/>
  <c r="I57" i="6"/>
  <c r="G58" i="6"/>
  <c r="I58" i="6"/>
  <c r="G59" i="6"/>
  <c r="I59" i="6"/>
  <c r="G60" i="6"/>
  <c r="I60" i="6"/>
  <c r="G61" i="6"/>
  <c r="I61" i="6"/>
  <c r="G62" i="6"/>
  <c r="I62" i="6"/>
  <c r="G63" i="6"/>
  <c r="I63" i="6"/>
  <c r="G64" i="6"/>
  <c r="I64" i="6"/>
  <c r="G65" i="6"/>
  <c r="I65" i="6"/>
  <c r="G66" i="6"/>
  <c r="I66" i="6"/>
  <c r="G67" i="6"/>
  <c r="I67" i="6"/>
  <c r="G68" i="6"/>
  <c r="I68" i="6"/>
  <c r="G69" i="6"/>
  <c r="I69" i="6"/>
  <c r="G70" i="6"/>
  <c r="I70" i="6"/>
  <c r="G71" i="6"/>
  <c r="I71" i="6"/>
  <c r="D37" i="6"/>
  <c r="F37" i="6"/>
  <c r="D38" i="6"/>
  <c r="F38" i="6"/>
  <c r="D39" i="6"/>
  <c r="F39" i="6"/>
  <c r="D40" i="6"/>
  <c r="F40" i="6"/>
  <c r="D41" i="6"/>
  <c r="F41" i="6"/>
  <c r="D42" i="6"/>
  <c r="F42" i="6"/>
  <c r="D43" i="6"/>
  <c r="F43" i="6"/>
  <c r="D44" i="6"/>
  <c r="F44" i="6"/>
  <c r="D45" i="6"/>
  <c r="F45" i="6"/>
  <c r="D46" i="6"/>
  <c r="F46" i="6"/>
  <c r="D47" i="6"/>
  <c r="F47" i="6"/>
  <c r="D48" i="6"/>
  <c r="F48" i="6"/>
  <c r="D49" i="6"/>
  <c r="F49" i="6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D58" i="6"/>
  <c r="F58" i="6"/>
  <c r="D59" i="6"/>
  <c r="F59" i="6"/>
  <c r="D60" i="6"/>
  <c r="F60" i="6"/>
  <c r="D61" i="6"/>
  <c r="F61" i="6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E71" i="6" s="1"/>
  <c r="F71" i="6"/>
  <c r="F36" i="6"/>
  <c r="D36" i="6"/>
  <c r="B34" i="9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30" i="8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E28" i="5"/>
  <c r="F26" i="5"/>
  <c r="G26" i="5"/>
  <c r="F27" i="5"/>
  <c r="G27" i="5"/>
  <c r="F28" i="5"/>
  <c r="G28" i="5"/>
  <c r="E27" i="5"/>
  <c r="E22" i="5" s="1"/>
  <c r="F17" i="4" s="1"/>
  <c r="E26" i="5"/>
  <c r="E21" i="5" s="1"/>
  <c r="F16" i="4" s="1"/>
  <c r="B37" i="6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E36" i="6" l="1"/>
  <c r="E68" i="6"/>
  <c r="E60" i="6"/>
  <c r="E56" i="6"/>
  <c r="E48" i="6"/>
  <c r="E44" i="6"/>
  <c r="E70" i="6"/>
  <c r="E66" i="6"/>
  <c r="E62" i="6"/>
  <c r="E58" i="6"/>
  <c r="E54" i="6"/>
  <c r="E50" i="6"/>
  <c r="E46" i="6"/>
  <c r="E42" i="6"/>
  <c r="E38" i="6"/>
  <c r="E64" i="6"/>
  <c r="E52" i="6"/>
  <c r="E40" i="6"/>
  <c r="E69" i="6"/>
  <c r="E65" i="6"/>
  <c r="E61" i="6"/>
  <c r="E57" i="6"/>
  <c r="E53" i="6"/>
  <c r="E49" i="6"/>
  <c r="E45" i="6"/>
  <c r="E41" i="6"/>
  <c r="E37" i="6"/>
  <c r="E67" i="6"/>
  <c r="E63" i="6"/>
  <c r="E59" i="6"/>
  <c r="E55" i="6"/>
  <c r="E51" i="6"/>
  <c r="E47" i="6"/>
  <c r="E43" i="6"/>
  <c r="E39" i="6"/>
  <c r="E29" i="6"/>
  <c r="F24" i="4" s="1"/>
  <c r="F34" i="4"/>
  <c r="E23" i="5"/>
  <c r="F18" i="4" s="1"/>
  <c r="F14" i="11"/>
  <c r="F13" i="11"/>
  <c r="F15" i="11" s="1"/>
  <c r="F30" i="4"/>
  <c r="E27" i="6"/>
  <c r="F22" i="4" s="1"/>
  <c r="E30" i="6"/>
  <c r="F25" i="4" s="1"/>
  <c r="F23" i="4" l="1"/>
</calcChain>
</file>

<file path=xl/comments1.xml><?xml version="1.0" encoding="utf-8"?>
<comments xmlns="http://schemas.openxmlformats.org/spreadsheetml/2006/main">
  <authors>
    <author>홍준</author>
  </authors>
  <commentList>
    <comment ref="D21" authorId="0" shapeId="0">
      <text>
        <r>
          <rPr>
            <sz val="9"/>
            <color indexed="81"/>
            <rFont val="돋움"/>
            <family val="3"/>
            <charset val="129"/>
          </rPr>
          <t>결과는 자동계산되므로 
기입하지 말 것</t>
        </r>
      </text>
    </comment>
  </commentList>
</comments>
</file>

<file path=xl/sharedStrings.xml><?xml version="1.0" encoding="utf-8"?>
<sst xmlns="http://schemas.openxmlformats.org/spreadsheetml/2006/main" count="404" uniqueCount="250">
  <si>
    <t>(예시) 감사보고서, 사업보고서, 영업보고서, 입찰기관 자체 확인서(별도 요구), 타기관 확인서(별도 요구) 등</t>
  </si>
  <si>
    <t>ㅇ 제안서상 수식, 인쇄범위, 형식, 글자체, 셀형식 등 기타 양식은 제공된 양식을 그대로 사용(필히 엄수)</t>
  </si>
  <si>
    <t>※ 당해 보고서 등의 해당면을 포스트 잇 등으로 표시하고, 해당부분을 형광펜으로 구분표시할 것</t>
  </si>
  <si>
    <t>ㅇ 작성항목에 대한 증빙서류 등을 첨부하되, 근거란에 해당 보고서명, 페이지 등을 반드시 기재할 것</t>
  </si>
  <si>
    <t>ㅇ 제안서 작성시 항목별로 요구하는 단위를 구분하여 정확히 기재할 것</t>
  </si>
  <si>
    <t>ㅇ 제안서 작성시 작성기간 또는 기준일 등을 반드시 준수하여 정확히 기재할 것</t>
  </si>
  <si>
    <t>대표이사명</t>
  </si>
  <si>
    <t>Ⅱ-(2)</t>
  </si>
  <si>
    <t>※ 주의사항</t>
  </si>
  <si>
    <t>(이메일)</t>
  </si>
  <si>
    <t>(휴대폰)</t>
  </si>
  <si>
    <t>(사무실)</t>
  </si>
  <si>
    <t>성  명</t>
  </si>
  <si>
    <t>I-(1)</t>
  </si>
  <si>
    <t>(부  서)</t>
  </si>
  <si>
    <t>세부항목</t>
  </si>
  <si>
    <t>[제 1 권]</t>
  </si>
  <si>
    <t>(팩   스)</t>
  </si>
  <si>
    <t>(직  위)</t>
  </si>
  <si>
    <t>소속부서</t>
  </si>
  <si>
    <t>Ⅲ-(2)</t>
  </si>
  <si>
    <t>(직   위)</t>
  </si>
  <si>
    <t>Ⅱ-(3)</t>
  </si>
  <si>
    <t>(핸드폰)</t>
  </si>
  <si>
    <t>(성  명)</t>
  </si>
  <si>
    <t>Ⅲ-(1)</t>
  </si>
  <si>
    <t>Ⅳ-(1)</t>
  </si>
  <si>
    <t>Ⅱ-(1)</t>
  </si>
  <si>
    <t>(팩  스)</t>
  </si>
  <si>
    <t>ㅇ 제안서 양식은 파일 및 서면으로 제출하되,  서면제출시 제안서 하단에 회사의 명판과 법인인감을 날인할 것</t>
  </si>
  <si>
    <t>정량적 요소에 대한 기술</t>
  </si>
  <si>
    <t>제안서 작성 및 제출요령</t>
  </si>
  <si>
    <t>[원   본] (or 사본)</t>
  </si>
  <si>
    <t>주민등록번호
(앞 6자리)</t>
  </si>
  <si>
    <t xml:space="preserve">연   락   처 </t>
  </si>
  <si>
    <t>(단위 : 원)</t>
  </si>
  <si>
    <t>회   사   명</t>
  </si>
  <si>
    <t>제   출   일 :</t>
  </si>
  <si>
    <t>(단위 : 개월)</t>
  </si>
  <si>
    <t>회   사   명 :</t>
  </si>
  <si>
    <t>대 표 이 사 :</t>
  </si>
  <si>
    <t>담   당   자</t>
  </si>
  <si>
    <t>담   당  자</t>
  </si>
  <si>
    <t>ㅇ 제안서 작성은 노란색으로 표시된 셀에 대해서만 기입할 것</t>
  </si>
  <si>
    <t>ㅇ 제안서 작성시 요구사항에 대해서만 간단히 기입할 것</t>
  </si>
  <si>
    <t>1) 노란색 음영부분만 작성(이외 절대 작성하지 말 것)</t>
  </si>
  <si>
    <t>산식</t>
  </si>
  <si>
    <t>%</t>
  </si>
  <si>
    <t>(인)</t>
  </si>
  <si>
    <t>결과값</t>
  </si>
  <si>
    <t>번호</t>
  </si>
  <si>
    <t>비고</t>
  </si>
  <si>
    <t>원</t>
  </si>
  <si>
    <t>근거</t>
  </si>
  <si>
    <t>2) 기준일 등 요구항목 반드시 준수</t>
  </si>
  <si>
    <t>※ 당사는 제출된 자료의 모든 기재사항이 사실임을 확인하고, 만일 허위기재가 있거나 사실과 다를 경우 선정대상에서 배제되거나 낙찰이 취소되더라도 이의를 제기하지 않을 것이며, 입찰보증금의 국고귀속 등 불이익 조치를 받더라도 이의를 제기하지 않을 것을 서약합니다.</t>
  </si>
  <si>
    <t>ㅇ 제안서 제출시 파일명은 회사이름 및 신청부문을 포함하여 '제안업체명_제1권.xlsx'로 저장할 것</t>
  </si>
  <si>
    <t>2019. 5.</t>
    <phoneticPr fontId="27" type="noConversion"/>
  </si>
  <si>
    <t>원</t>
    <phoneticPr fontId="27" type="noConversion"/>
  </si>
  <si>
    <t>금융투자협회 공시</t>
    <phoneticPr fontId="27" type="noConversion"/>
  </si>
  <si>
    <t>%</t>
    <phoneticPr fontId="27" type="noConversion"/>
  </si>
  <si>
    <t>주간운용사 OOO</t>
    <phoneticPr fontId="27" type="noConversion"/>
  </si>
  <si>
    <t>글로벌플랜트건설스마트시티 펀드 위탁운영기관 선정을 위한 제안서</t>
    <phoneticPr fontId="27" type="noConversion"/>
  </si>
  <si>
    <r>
      <t xml:space="preserve">글로벌플랜트건설스마트시티 펀드 위탁운영기관 제안서
</t>
    </r>
    <r>
      <rPr>
        <sz val="22"/>
        <color rgb="FF000000"/>
        <rFont val="HY헤드라인M"/>
        <family val="1"/>
        <charset val="129"/>
      </rPr>
      <t>(주간운용사용)</t>
    </r>
    <phoneticPr fontId="27" type="noConversion"/>
  </si>
  <si>
    <r>
      <t xml:space="preserve">총괄표
</t>
    </r>
    <r>
      <rPr>
        <sz val="22"/>
        <color rgb="FF000000"/>
        <rFont val="HY헤드라인M"/>
        <family val="1"/>
        <charset val="129"/>
      </rPr>
      <t>(주간운용사용)</t>
    </r>
    <phoneticPr fontId="27" type="noConversion"/>
  </si>
  <si>
    <t>I. 재무안정성</t>
  </si>
  <si>
    <t>I. 재무안정성</t>
    <phoneticPr fontId="27" type="noConversion"/>
  </si>
  <si>
    <t>총자산이익률</t>
    <phoneticPr fontId="27" type="noConversion"/>
  </si>
  <si>
    <t>I-(2)</t>
  </si>
  <si>
    <t>I-(3)</t>
  </si>
  <si>
    <t>자기자본이익률</t>
    <phoneticPr fontId="27" type="noConversion"/>
  </si>
  <si>
    <t>자기자본비율</t>
    <phoneticPr fontId="27" type="noConversion"/>
  </si>
  <si>
    <t>당기순이익 / 자산총계</t>
    <phoneticPr fontId="27" type="noConversion"/>
  </si>
  <si>
    <t>당기순이익 / 자본총계</t>
    <phoneticPr fontId="27" type="noConversion"/>
  </si>
  <si>
    <t>자본총계 / 자산총계</t>
    <phoneticPr fontId="27" type="noConversion"/>
  </si>
  <si>
    <t>‣당기순이익 : 결산일 기준 재무제표상의 당기순이익
‣총자산 : 결산일 기준 재무제표상의 총자산
※ 외부 감사보고서를 기준으로 함</t>
    <phoneticPr fontId="27" type="noConversion"/>
  </si>
  <si>
    <t>‣당기순이익 : 결산일 기준 재무제표상의 당기순이익
‣자본총계 : 결산일 기준 재무제표상의 자본총계
※외부 감사보고서를 기준으로 함</t>
    <phoneticPr fontId="27" type="noConversion"/>
  </si>
  <si>
    <t>‣총자산 : 결산일 기준 재무제표상의 총자산
‣자본총계 : 결산일 기준 재무제표상의 자본총계
※ 외부 감사보고서를 기준으로 함</t>
    <phoneticPr fontId="27" type="noConversion"/>
  </si>
  <si>
    <t>□ 재무비율 확인방법</t>
    <phoneticPr fontId="27" type="noConversion"/>
  </si>
  <si>
    <t>출처 : 금융감독원 전자공시시스템(http://dart.fss.or.kr/)</t>
    <phoneticPr fontId="27" type="noConversion"/>
  </si>
  <si>
    <t>조회탭</t>
    <phoneticPr fontId="27" type="noConversion"/>
  </si>
  <si>
    <t>금융감독원 전자공시시스템</t>
    <phoneticPr fontId="27" type="noConversion"/>
  </si>
  <si>
    <t>회사명</t>
  </si>
  <si>
    <t>회사명</t>
    <phoneticPr fontId="27" type="noConversion"/>
  </si>
  <si>
    <t>회사별</t>
    <phoneticPr fontId="27" type="noConversion"/>
  </si>
  <si>
    <t>조회기간</t>
  </si>
  <si>
    <t>조회기간</t>
    <phoneticPr fontId="27" type="noConversion"/>
  </si>
  <si>
    <t>기준일자, 2018/12/31, 2017/12/31, 2016/12/31 3개 년도</t>
    <phoneticPr fontId="27" type="noConversion"/>
  </si>
  <si>
    <t>- 2018년도말을 기준으로 최근 3개년도 외부감사보고서를 기준으로 활용</t>
    <phoneticPr fontId="27" type="noConversion"/>
  </si>
  <si>
    <t>- 최근 3개년 자료의 단순평균값을 사용</t>
    <phoneticPr fontId="27" type="noConversion"/>
  </si>
  <si>
    <t>1. 반드시 노란색 음영부분만 기재할 것</t>
    <phoneticPr fontId="27" type="noConversion"/>
  </si>
  <si>
    <t>2. 출력범위/양식 등 절대 변경 금지</t>
    <phoneticPr fontId="27" type="noConversion"/>
  </si>
  <si>
    <t>3. 작성 기준</t>
    <phoneticPr fontId="27" type="noConversion"/>
  </si>
  <si>
    <t xml:space="preserve">  본 자료의 작성기준일은 2018년 12월말, 2017년 12월 말, 2016년 12월말임</t>
    <phoneticPr fontId="27" type="noConversion"/>
  </si>
  <si>
    <t>[ 작성 및 제출요령 ]</t>
    <phoneticPr fontId="27" type="noConversion"/>
  </si>
  <si>
    <t>총자산이익률(%)</t>
    <phoneticPr fontId="27" type="noConversion"/>
  </si>
  <si>
    <t>자기자본이익률(%)</t>
    <phoneticPr fontId="27" type="noConversion"/>
  </si>
  <si>
    <t>자기자본비율(%)</t>
    <phoneticPr fontId="27" type="noConversion"/>
  </si>
  <si>
    <t>재무 평가항목</t>
    <phoneticPr fontId="27" type="noConversion"/>
  </si>
  <si>
    <t>결과</t>
    <phoneticPr fontId="27" type="noConversion"/>
  </si>
  <si>
    <t>2018년 12월말</t>
    <phoneticPr fontId="27" type="noConversion"/>
  </si>
  <si>
    <t>2017년 12월말</t>
    <phoneticPr fontId="27" type="noConversion"/>
  </si>
  <si>
    <t>2016년 12월말</t>
    <phoneticPr fontId="27" type="noConversion"/>
  </si>
  <si>
    <t>연결재무상태표</t>
    <phoneticPr fontId="27" type="noConversion"/>
  </si>
  <si>
    <t>출처</t>
    <phoneticPr fontId="27" type="noConversion"/>
  </si>
  <si>
    <t>자산총계</t>
    <phoneticPr fontId="27" type="noConversion"/>
  </si>
  <si>
    <t>자본총계</t>
    <phoneticPr fontId="27" type="noConversion"/>
  </si>
  <si>
    <t>연결포괄손익계산서</t>
    <phoneticPr fontId="27" type="noConversion"/>
  </si>
  <si>
    <t>당기순이익</t>
    <phoneticPr fontId="27" type="noConversion"/>
  </si>
  <si>
    <t>2015년 12월말</t>
    <phoneticPr fontId="27" type="noConversion"/>
  </si>
  <si>
    <t>Ⅱ. 운용자산</t>
  </si>
  <si>
    <t>Ⅱ. 운용자산</t>
    <phoneticPr fontId="27" type="noConversion"/>
  </si>
  <si>
    <t>Ⅱ-(4)</t>
  </si>
  <si>
    <t>총순자산총액3년 평균</t>
  </si>
  <si>
    <t>총순자산총액3년 평균</t>
    <phoneticPr fontId="27" type="noConversion"/>
  </si>
  <si>
    <t>총순자산총액3년 증가율</t>
  </si>
  <si>
    <t>총순자산총액3년 증가율</t>
    <phoneticPr fontId="27" type="noConversion"/>
  </si>
  <si>
    <t>인프라자산 또는 재간접펀드총순자산총액3년 평균</t>
    <phoneticPr fontId="27" type="noConversion"/>
  </si>
  <si>
    <t>해외자산총순자산총액3년 평균</t>
  </si>
  <si>
    <t>해외자산총순자산총액3년 평균</t>
    <phoneticPr fontId="27" type="noConversion"/>
  </si>
  <si>
    <t>▸매 월말 기준 (36 개월)</t>
    <phoneticPr fontId="27" type="noConversion"/>
  </si>
  <si>
    <t>□ 운용자산 자료 확인방법</t>
    <phoneticPr fontId="27" type="noConversion"/>
  </si>
  <si>
    <t>출처 : 금융투자협회 종합통계서비스(www.freesis.or.kr/) &gt; 펀드 &gt; 펀드산업 &gt; 설정통계 &gt; 유형별기간설정</t>
    <phoneticPr fontId="27" type="noConversion"/>
  </si>
  <si>
    <t>펀드</t>
    <phoneticPr fontId="27" type="noConversion"/>
  </si>
  <si>
    <t>운용회사선택</t>
    <phoneticPr fontId="27" type="noConversion"/>
  </si>
  <si>
    <t>제안업체</t>
    <phoneticPr fontId="27" type="noConversion"/>
  </si>
  <si>
    <t>설정원본/순자산총액/펀드수</t>
    <phoneticPr fontId="27" type="noConversion"/>
  </si>
  <si>
    <t>순자산총액</t>
    <phoneticPr fontId="27" type="noConversion"/>
  </si>
  <si>
    <t>일간/월간/년간</t>
    <phoneticPr fontId="27" type="noConversion"/>
  </si>
  <si>
    <t>투자지역구분</t>
    <phoneticPr fontId="27" type="noConversion"/>
  </si>
  <si>
    <t>전체</t>
    <phoneticPr fontId="27" type="noConversion"/>
  </si>
  <si>
    <t>공모/사모구분</t>
    <phoneticPr fontId="27" type="noConversion"/>
  </si>
  <si>
    <t>월간</t>
    <phoneticPr fontId="27" type="noConversion"/>
  </si>
  <si>
    <t>단위</t>
    <phoneticPr fontId="27" type="noConversion"/>
  </si>
  <si>
    <t>일원</t>
    <phoneticPr fontId="27" type="noConversion"/>
  </si>
  <si>
    <t>순번</t>
    <phoneticPr fontId="27" type="noConversion"/>
  </si>
  <si>
    <t>일자</t>
    <phoneticPr fontId="27" type="noConversion"/>
  </si>
  <si>
    <t>해외자산 총순자산총액</t>
    <phoneticPr fontId="27" type="noConversion"/>
  </si>
  <si>
    <t>전체, 해외</t>
    <phoneticPr fontId="27" type="noConversion"/>
  </si>
  <si>
    <t xml:space="preserve">- 재간접펀드 유형은 모자형 펀드구조 펀드는 제외할 것 </t>
  </si>
  <si>
    <t xml:space="preserve">- 재간접펀드 유형은 모자형 펀드구조 펀드는 제외할 것 </t>
    <phoneticPr fontId="27" type="noConversion"/>
  </si>
  <si>
    <t>순자산 평가항목</t>
    <phoneticPr fontId="27" type="noConversion"/>
  </si>
  <si>
    <t>인프라펀드 또는 재간접펀드총순자산총액3년 평균</t>
    <phoneticPr fontId="27" type="noConversion"/>
  </si>
  <si>
    <t>- 인프라 자산에 투자한 순자산총액을 기재하며, 근거자료 제출 필수</t>
  </si>
  <si>
    <t>- 인프라 자산에 투자한 순자산총액을 기재하며, 근거자료 제출 필수</t>
    <phoneticPr fontId="27" type="noConversion"/>
  </si>
  <si>
    <t xml:space="preserve">         인프라 자산에 대산 순자산, 재간접 펀드에 대한 순자산은 제안업체 제출자료 활용</t>
    <phoneticPr fontId="27" type="noConversion"/>
  </si>
  <si>
    <t xml:space="preserve">- 순자산총액, 해외자산 순자산총액은 금융투자협회 자료를 이용하고, 인프라 자산 또는 재간접 펀드 순자산총액은 제안업체 제출자료를 이용할 것 </t>
    <phoneticPr fontId="27" type="noConversion"/>
  </si>
  <si>
    <t>- 조회 후 전체 유형에 대한 금액을 기재할 것</t>
    <phoneticPr fontId="27" type="noConversion"/>
  </si>
  <si>
    <t>3. 자회사지분율(%)은 작성기준일 모회사의 연결대상이 되는 각 회사의 지분율을 기입할 것</t>
    <phoneticPr fontId="27" type="noConversion"/>
  </si>
  <si>
    <t xml:space="preserve">4. 자회사의 유형별 운용자산 입력 시, 각 자회사지분율의 가중합으로 기입할 것 </t>
    <phoneticPr fontId="27" type="noConversion"/>
  </si>
  <si>
    <t>예시) 자회사 지분율이 AA 운용은 50%이고, BB 운용은 30% 일 때, 운용자산은 다음과 같이 계산함</t>
    <phoneticPr fontId="27" type="noConversion"/>
  </si>
  <si>
    <t>자회사 운용자산 = (AA 운용의 운용자산*50%)+BB운용의 운용자산*30%)</t>
    <phoneticPr fontId="27" type="noConversion"/>
  </si>
  <si>
    <t>5. 작성 기준</t>
    <phoneticPr fontId="27" type="noConversion"/>
  </si>
  <si>
    <t>Ⅲ. 인적자원</t>
    <phoneticPr fontId="27" type="noConversion"/>
  </si>
  <si>
    <t>전담운용관련인원수</t>
  </si>
  <si>
    <t>전담운용관련인원수</t>
    <phoneticPr fontId="27" type="noConversion"/>
  </si>
  <si>
    <t>전담운용관련업계 경력가중인원수</t>
  </si>
  <si>
    <t>전담운용관련업계 경력가중인원수</t>
    <phoneticPr fontId="27" type="noConversion"/>
  </si>
  <si>
    <t>전담 운용관련 인원수</t>
    <phoneticPr fontId="27" type="noConversion"/>
  </si>
  <si>
    <t>▸제안업체가 제안한 인원수</t>
    <phoneticPr fontId="27" type="noConversion"/>
  </si>
  <si>
    <t>▸제안업체가 제안한 인원의 업계경력 가중치 10년 미만 : 해당 경력 10년 이상 : 10.0</t>
    <phoneticPr fontId="27" type="noConversion"/>
  </si>
  <si>
    <t>Ⅲ. 인적자원</t>
    <phoneticPr fontId="27" type="noConversion"/>
  </si>
  <si>
    <t>1.</t>
  </si>
  <si>
    <t>2.</t>
  </si>
  <si>
    <t>3.</t>
  </si>
  <si>
    <t>※ 운용인력은 투자자산운용사 자격요건을 갖춘 자로 한정</t>
  </si>
  <si>
    <t>4.</t>
  </si>
  <si>
    <t>대상자는 해당 협회의 등록 확인서 제출(투자자산운용사는 협회 등록 확인서로만 인증 가능)</t>
  </si>
  <si>
    <t xml:space="preserve">, 또는 자격증 사본이나 증빙서류 제출(나머지 자격요건) </t>
  </si>
  <si>
    <t>5.</t>
  </si>
  <si>
    <t>* 금융투자인가업자, 금융투자등록업자, 겸영금융투자업자</t>
  </si>
  <si>
    <t xml:space="preserve">  일반사무관리회사, 집합투자기구평가회사, 채권평가회사</t>
  </si>
  <si>
    <t>※ 근무경력 동안 해당 업체가 위의 인가업종에 해당해야 함</t>
  </si>
  <si>
    <t>※ 지원기관은 대상자의 경력을 증명하기 위해 국민연금가입증명서(혹은 경력증명서)로 대체할 수 있음</t>
  </si>
  <si>
    <t>6.</t>
  </si>
  <si>
    <t xml:space="preserve">근무 개월수 계산은 운용관련 인원수(상세)의 개인별 근무 개월수를 합산하여 기입 </t>
  </si>
  <si>
    <t>인적자원 평가항목</t>
    <phoneticPr fontId="27" type="noConversion"/>
  </si>
  <si>
    <t>결과</t>
    <phoneticPr fontId="27" type="noConversion"/>
  </si>
  <si>
    <t>자격요건</t>
    <phoneticPr fontId="27" type="noConversion"/>
  </si>
  <si>
    <t>전화번호</t>
    <phoneticPr fontId="27" type="noConversion"/>
  </si>
  <si>
    <t>업계경력은 다음의 해당 근무경력만 인정되며, 하기의 경력월수 기재 시 무관업계 경력은 제외</t>
    <phoneticPr fontId="27" type="noConversion"/>
  </si>
  <si>
    <t>※ 해외지사 근무인력도 전담 운용인력으로 포함하여 제안할 수 있으나, 업무개시이후 부터는 국내에 상주하여야 함</t>
    <phoneticPr fontId="27" type="noConversion"/>
  </si>
  <si>
    <t>업계경력</t>
    <phoneticPr fontId="27" type="noConversion"/>
  </si>
  <si>
    <t>근무시작일</t>
  </si>
  <si>
    <t>근무종료일</t>
  </si>
  <si>
    <t>개월수</t>
  </si>
  <si>
    <t>회사구분</t>
  </si>
  <si>
    <t>직급</t>
    <phoneticPr fontId="27" type="noConversion"/>
  </si>
  <si>
    <t>주식운용 1팀</t>
  </si>
  <si>
    <t>팀장</t>
    <phoneticPr fontId="27" type="noConversion"/>
  </si>
  <si>
    <t>OOO운용</t>
    <phoneticPr fontId="27" type="noConversion"/>
  </si>
  <si>
    <t>운용사</t>
    <phoneticPr fontId="27" type="noConversion"/>
  </si>
  <si>
    <t>김친절</t>
    <phoneticPr fontId="27" type="noConversion"/>
  </si>
  <si>
    <t>가중치</t>
    <phoneticPr fontId="27" type="noConversion"/>
  </si>
  <si>
    <t>업계경력</t>
    <phoneticPr fontId="27" type="noConversion"/>
  </si>
  <si>
    <t>운용인력과 조사분석인력 및 위험관리인력으로 한정</t>
  </si>
  <si>
    <t>운용인력과 조사분석인력 및 위험관리인력으로 한정</t>
    <phoneticPr fontId="27" type="noConversion"/>
  </si>
  <si>
    <t xml:space="preserve">※ 조사분석인력 및 위험관리인력은 조사분석(리서치) 및 위험관리(컴플라이언스, 리스크관리) 부서에서 </t>
  </si>
  <si>
    <t xml:space="preserve">※ 조사분석인력 및 위험관리인력은 조사분석(리서치) 및 위험관리(컴플라이언스, 리스크관리) 부서에서 </t>
    <phoneticPr fontId="27" type="noConversion"/>
  </si>
  <si>
    <t>해당 업무를 전담하고 있는 인력으로 한정</t>
  </si>
  <si>
    <t>(단위: 개월)</t>
    <phoneticPr fontId="27" type="noConversion"/>
  </si>
  <si>
    <t>KICPA</t>
    <phoneticPr fontId="27" type="noConversion"/>
  </si>
  <si>
    <t>00.0000.0000</t>
    <phoneticPr fontId="27" type="noConversion"/>
  </si>
  <si>
    <t>이감사</t>
  </si>
  <si>
    <t>이감사</t>
    <phoneticPr fontId="27" type="noConversion"/>
  </si>
  <si>
    <t>대체투자 2팀</t>
  </si>
  <si>
    <t>대체투자 2팀</t>
    <phoneticPr fontId="27" type="noConversion"/>
  </si>
  <si>
    <t>대체투자 1팀</t>
    <phoneticPr fontId="27" type="noConversion"/>
  </si>
  <si>
    <t>과장</t>
  </si>
  <si>
    <t>과장</t>
    <phoneticPr fontId="27" type="noConversion"/>
  </si>
  <si>
    <t>CFA</t>
    <phoneticPr fontId="27" type="noConversion"/>
  </si>
  <si>
    <t>억원</t>
    <phoneticPr fontId="27" type="noConversion"/>
  </si>
  <si>
    <t>민간투자자 투자금액에는 투자확약서 (LOC) 혹은 투자의향서 (LOI)를 제출</t>
    <phoneticPr fontId="27" type="noConversion"/>
  </si>
  <si>
    <t>Ⅳ. 민간투자자 투자금액</t>
    <phoneticPr fontId="27" type="noConversion"/>
  </si>
  <si>
    <t>구분</t>
  </si>
  <si>
    <t>투자확약서</t>
  </si>
  <si>
    <t>투자의향서</t>
  </si>
  <si>
    <t>합계</t>
  </si>
  <si>
    <t>제안형 분야</t>
  </si>
  <si>
    <t>플랜트, 인프라, 스마트 분야</t>
  </si>
  <si>
    <t>반드시 노란색 음영처리된 곳만 작성할 것</t>
    <phoneticPr fontId="27" type="noConversion"/>
  </si>
  <si>
    <t>투자약정 합계액</t>
    <phoneticPr fontId="27" type="noConversion"/>
  </si>
  <si>
    <t>투자분야</t>
    <phoneticPr fontId="27" type="noConversion"/>
  </si>
  <si>
    <t>기관명</t>
    <phoneticPr fontId="27" type="noConversion"/>
  </si>
  <si>
    <t>AA투자금융</t>
    <phoneticPr fontId="27" type="noConversion"/>
  </si>
  <si>
    <t>3. 제안업체가 하위펀드 조성의 원만한 조성을 위하여 고유자금 및 민간투자자 발굴을 통한 투자 유치 약정총액을 의미</t>
    <phoneticPr fontId="27" type="noConversion"/>
  </si>
  <si>
    <t>4. 민간투자자 투자금액에는 투자확약서 (LOC) 혹은 투자의향서 (LOI)를 제출해야 하며, 제안형 펀드 및 제안형 펀드 외 투자분야에 대한 투자확약 또는 투자의향금액을 구분하여 기재할 것</t>
    <phoneticPr fontId="27" type="noConversion"/>
  </si>
  <si>
    <t>* 플랜트, 인프라, 스마트 분야에 대한 투자금액은 세부 분야별 구분은 분가하며, 전체를 대상으로 한 투자약정액을 기재하여야 함</t>
    <phoneticPr fontId="27" type="noConversion"/>
  </si>
  <si>
    <t>(단위: 억원)</t>
    <phoneticPr fontId="27" type="noConversion"/>
  </si>
  <si>
    <t>BB생명</t>
    <phoneticPr fontId="27" type="noConversion"/>
  </si>
  <si>
    <t>제안형 분야</t>
    <phoneticPr fontId="27" type="noConversion"/>
  </si>
  <si>
    <t>합계</t>
    <phoneticPr fontId="27" type="noConversion"/>
  </si>
  <si>
    <t>5. LOC 제출 금액의 100%, LOI 제출 금액의 50%를 반영하되, LOI 제출액을 기준으로 한 점수는 5점을 상한으로 함</t>
    <phoneticPr fontId="27" type="noConversion"/>
  </si>
  <si>
    <t>6. 민간투자자 제출대상은 자본시장법 제9조에 따른 전문투자자에 한정함</t>
    <phoneticPr fontId="27" type="noConversion"/>
  </si>
  <si>
    <t xml:space="preserve">- 인프라 자산 또는 재간접 펀드 두 가지 유형에 모두 해당되는 경우에는 한 가지만 반영하여 산출
</t>
  </si>
  <si>
    <t xml:space="preserve">- 인프라 자산 또는 재간접 펀드 두 가지 유형에 모두 해당되는 경우에는 한 가지만 반영하여 산출
</t>
    <phoneticPr fontId="27" type="noConversion"/>
  </si>
  <si>
    <t>인프라자산 
순자산총액 (A)</t>
    <phoneticPr fontId="27" type="noConversion"/>
  </si>
  <si>
    <t>재간접펀드 
순자산총액 (B)</t>
    <phoneticPr fontId="27" type="noConversion"/>
  </si>
  <si>
    <t>인프라자산이며 
재간접펀드 
순자산총액 (C)</t>
    <phoneticPr fontId="27" type="noConversion"/>
  </si>
  <si>
    <t>인프라자산 또는 재간접펀드총순자산총액3년 평균
(A) + (B) - (C)</t>
    <phoneticPr fontId="27" type="noConversion"/>
  </si>
  <si>
    <t>증가율 (%)</t>
    <phoneticPr fontId="27" type="noConversion"/>
  </si>
  <si>
    <t>본 자료의 작성기준일은 2019년 3월말임</t>
  </si>
  <si>
    <t>본 자료의 작성기준일은 2019년 3월말임</t>
    <phoneticPr fontId="27" type="noConversion"/>
  </si>
  <si>
    <t>「전담 운용관련 인원수」에 포함되는 대상은 자료기준일(2019년 3월말) 기준으로 제안업체에 재직 중인</t>
  </si>
  <si>
    <t>「전담 운용관련 인원수」에 포함되는 대상은 자료기준일(2019년 3월말) 기준으로 제안업체에 재직 중인</t>
    <phoneticPr fontId="27" type="noConversion"/>
  </si>
  <si>
    <t>반드시 노란색 음영처리된 곳만 작성할 것</t>
  </si>
  <si>
    <t>2015/12/31, 2019/03/29</t>
  </si>
  <si>
    <t>2015/12/31, 2019/03/29</t>
    <phoneticPr fontId="27" type="noConversion"/>
  </si>
  <si>
    <t>민간투자자 투자유치 목표금액</t>
    <phoneticPr fontId="27" type="noConversion"/>
  </si>
  <si>
    <t>Ⅳ. 민간투자자 투자유치 목표금액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</si>
</sst>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0_-;\-* #,##0.00_-;_-* &quot;-&quot;_-;_-@_-"/>
  </numFmts>
  <fonts count="46">
    <font>
      <sz val="10"/>
      <color rgb="FF000000"/>
      <name val="굴림체"/>
    </font>
    <font>
      <sz val="11"/>
      <color rgb="FF000000"/>
      <name val="돋움"/>
      <family val="3"/>
      <charset val="129"/>
    </font>
    <font>
      <b/>
      <sz val="12"/>
      <color rgb="FFFFFFFF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u/>
      <sz val="22"/>
      <color rgb="FF000000"/>
      <name val="HY헤드라인M"/>
      <family val="1"/>
      <charset val="129"/>
    </font>
    <font>
      <b/>
      <sz val="20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sz val="11"/>
      <color rgb="FF000000"/>
      <name val="HY헤드라인M"/>
      <family val="1"/>
      <charset val="129"/>
    </font>
    <font>
      <sz val="12"/>
      <color rgb="FFFF0000"/>
      <name val="맑은 고딕"/>
      <family val="3"/>
      <charset val="129"/>
    </font>
    <font>
      <i/>
      <sz val="12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b/>
      <sz val="2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28"/>
      <color rgb="FF000000"/>
      <name val="맑은 고딕"/>
      <family val="3"/>
      <charset val="129"/>
    </font>
    <font>
      <b/>
      <sz val="22"/>
      <color rgb="FF000000"/>
      <name val="HY헤드라인M"/>
      <family val="1"/>
      <charset val="129"/>
    </font>
    <font>
      <b/>
      <sz val="20"/>
      <color rgb="FF000000"/>
      <name val="HY헤드라인M"/>
      <family val="1"/>
      <charset val="129"/>
    </font>
    <font>
      <sz val="22"/>
      <color rgb="FF000000"/>
      <name val="HY헤드라인M"/>
      <family val="1"/>
      <charset val="129"/>
    </font>
    <font>
      <sz val="10"/>
      <color rgb="FF000000"/>
      <name val="굴림체"/>
      <family val="3"/>
      <charset val="129"/>
    </font>
    <font>
      <sz val="8"/>
      <name val="돋움"/>
      <family val="3"/>
      <charset val="129"/>
    </font>
    <font>
      <sz val="11"/>
      <color rgb="FF000000"/>
      <name val="굴림체"/>
      <family val="3"/>
      <charset val="129"/>
    </font>
    <font>
      <b/>
      <sz val="11"/>
      <color rgb="FFFF000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1"/>
      <name val="맑은 고딕"/>
      <family val="3"/>
      <charset val="129"/>
    </font>
    <font>
      <sz val="12"/>
      <name val="맑은 고딕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</font>
    <font>
      <sz val="9"/>
      <color indexed="81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굴림체"/>
      <family val="3"/>
      <charset val="129"/>
    </font>
    <font>
      <sz val="11"/>
      <color rgb="FF000000"/>
      <name val="한컴바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>
      <alignment vertical="center"/>
    </xf>
    <xf numFmtId="41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0">
    <xf numFmtId="0" fontId="0" fillId="0" borderId="0" xfId="0">
      <alignment vertical="center"/>
    </xf>
    <xf numFmtId="0" fontId="12" fillId="3" borderId="0" xfId="0" applyFont="1" applyFill="1" applyAlignment="1">
      <alignment horizontal="center" vertical="center"/>
    </xf>
    <xf numFmtId="0" fontId="5" fillId="3" borderId="0" xfId="2" applyFont="1" applyFill="1" applyAlignment="1" applyProtection="1">
      <alignment vertical="center" wrapText="1"/>
      <protection locked="0"/>
    </xf>
    <xf numFmtId="0" fontId="0" fillId="3" borderId="0" xfId="0" applyFont="1" applyFill="1">
      <alignment vertical="center"/>
    </xf>
    <xf numFmtId="0" fontId="1" fillId="0" borderId="0" xfId="3" applyFont="1" applyFill="1" applyAlignment="1" applyProtection="1">
      <alignment horizontal="right" vertical="center"/>
      <protection locked="0"/>
    </xf>
    <xf numFmtId="0" fontId="7" fillId="3" borderId="0" xfId="2" applyFont="1" applyFill="1" applyAlignment="1" applyProtection="1">
      <alignment vertical="center"/>
      <protection locked="0"/>
    </xf>
    <xf numFmtId="0" fontId="8" fillId="3" borderId="0" xfId="2" applyFont="1" applyFill="1" applyAlignment="1" applyProtection="1">
      <alignment vertical="center"/>
      <protection locked="0"/>
    </xf>
    <xf numFmtId="38" fontId="8" fillId="3" borderId="0" xfId="2" applyNumberFormat="1" applyFont="1" applyFill="1" applyAlignment="1" applyProtection="1">
      <alignment vertical="center"/>
      <protection locked="0"/>
    </xf>
    <xf numFmtId="0" fontId="8" fillId="3" borderId="0" xfId="2" applyFont="1" applyFill="1" applyAlignment="1" applyProtection="1">
      <alignment vertical="center" wrapText="1"/>
      <protection locked="0"/>
    </xf>
    <xf numFmtId="0" fontId="3" fillId="3" borderId="0" xfId="2" applyFont="1" applyFill="1" applyAlignment="1" applyProtection="1">
      <alignment vertical="center"/>
      <protection locked="0"/>
    </xf>
    <xf numFmtId="0" fontId="10" fillId="3" borderId="0" xfId="2" applyFont="1" applyFill="1" applyAlignment="1" applyProtection="1">
      <alignment vertical="center"/>
      <protection locked="0"/>
    </xf>
    <xf numFmtId="38" fontId="3" fillId="3" borderId="0" xfId="2" applyNumberFormat="1" applyFont="1" applyFill="1" applyAlignment="1" applyProtection="1">
      <alignment vertical="center"/>
      <protection locked="0"/>
    </xf>
    <xf numFmtId="0" fontId="3" fillId="3" borderId="0" xfId="2" applyFont="1" applyFill="1" applyAlignment="1" applyProtection="1">
      <alignment vertical="center" wrapText="1"/>
      <protection locked="0"/>
    </xf>
    <xf numFmtId="0" fontId="11" fillId="3" borderId="0" xfId="2" applyFont="1" applyFill="1" applyAlignment="1" applyProtection="1">
      <alignment vertical="center"/>
      <protection locked="0"/>
    </xf>
    <xf numFmtId="0" fontId="11" fillId="3" borderId="0" xfId="2" applyFont="1" applyFill="1" applyAlignment="1" applyProtection="1">
      <alignment horizontal="left" vertical="center"/>
      <protection locked="0"/>
    </xf>
    <xf numFmtId="0" fontId="8" fillId="3" borderId="0" xfId="2" applyFont="1" applyFill="1" applyAlignment="1" applyProtection="1">
      <alignment horizontal="center" vertical="center"/>
      <protection locked="0"/>
    </xf>
    <xf numFmtId="0" fontId="12" fillId="3" borderId="0" xfId="2" applyFont="1" applyFill="1" applyAlignment="1" applyProtection="1">
      <alignment vertical="center" wrapText="1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8" fillId="3" borderId="3" xfId="2" applyFont="1" applyFill="1" applyBorder="1" applyAlignment="1" applyProtection="1">
      <alignment vertical="center"/>
      <protection locked="0"/>
    </xf>
    <xf numFmtId="0" fontId="3" fillId="3" borderId="3" xfId="2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8" fillId="3" borderId="0" xfId="3" applyFont="1" applyFill="1" applyProtection="1">
      <alignment vertical="center"/>
      <protection locked="0"/>
    </xf>
    <xf numFmtId="0" fontId="13" fillId="3" borderId="0" xfId="3" applyFont="1" applyFill="1" applyProtection="1">
      <alignment vertical="center"/>
      <protection locked="0"/>
    </xf>
    <xf numFmtId="38" fontId="3" fillId="4" borderId="2" xfId="2" applyNumberFormat="1" applyFont="1" applyFill="1" applyBorder="1" applyAlignment="1" applyProtection="1">
      <alignment horizontal="right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38" fontId="3" fillId="4" borderId="1" xfId="2" applyNumberFormat="1" applyFont="1" applyFill="1" applyBorder="1" applyAlignment="1" applyProtection="1">
      <alignment horizontal="center" vertical="center"/>
      <protection locked="0"/>
    </xf>
    <xf numFmtId="38" fontId="3" fillId="4" borderId="2" xfId="2" applyNumberFormat="1" applyFont="1" applyFill="1" applyBorder="1" applyAlignment="1">
      <alignment horizontal="center" vertical="center"/>
    </xf>
    <xf numFmtId="38" fontId="3" fillId="4" borderId="4" xfId="2" applyNumberFormat="1" applyFont="1" applyFill="1" applyBorder="1" applyAlignment="1">
      <alignment horizontal="center" vertical="center"/>
    </xf>
    <xf numFmtId="38" fontId="3" fillId="4" borderId="1" xfId="2" applyNumberFormat="1" applyFont="1" applyFill="1" applyBorder="1" applyAlignment="1">
      <alignment horizontal="center" vertical="center"/>
    </xf>
    <xf numFmtId="0" fontId="8" fillId="3" borderId="0" xfId="2" applyFont="1" applyFill="1">
      <alignment vertical="center"/>
    </xf>
    <xf numFmtId="0" fontId="14" fillId="3" borderId="0" xfId="2" applyFont="1" applyFill="1">
      <alignment vertical="center"/>
    </xf>
    <xf numFmtId="0" fontId="15" fillId="3" borderId="0" xfId="2" applyFont="1" applyFill="1" applyProtection="1">
      <alignment vertical="center"/>
      <protection locked="0"/>
    </xf>
    <xf numFmtId="0" fontId="16" fillId="3" borderId="0" xfId="2" applyFont="1" applyFill="1" applyProtection="1">
      <alignment vertical="center"/>
      <protection locked="0"/>
    </xf>
    <xf numFmtId="0" fontId="17" fillId="3" borderId="0" xfId="3" applyFont="1" applyFill="1" applyAlignment="1" applyProtection="1">
      <alignment vertical="center"/>
      <protection locked="0"/>
    </xf>
    <xf numFmtId="0" fontId="11" fillId="3" borderId="0" xfId="2" applyFont="1" applyFill="1" applyAlignment="1" applyProtection="1">
      <alignment horizontal="left" vertical="center"/>
      <protection locked="0"/>
    </xf>
    <xf numFmtId="0" fontId="3" fillId="3" borderId="0" xfId="2" applyFont="1" applyFill="1" applyAlignment="1" applyProtection="1">
      <alignment horizontal="right" vertical="center" wrapText="1"/>
      <protection locked="0"/>
    </xf>
    <xf numFmtId="0" fontId="3" fillId="3" borderId="0" xfId="3" applyFont="1" applyFill="1" applyProtection="1">
      <alignment vertical="center"/>
      <protection locked="0"/>
    </xf>
    <xf numFmtId="0" fontId="3" fillId="3" borderId="0" xfId="0" applyFont="1" applyFill="1">
      <alignment vertical="center"/>
    </xf>
    <xf numFmtId="0" fontId="17" fillId="3" borderId="0" xfId="3" applyFont="1" applyFill="1" applyProtection="1">
      <alignment vertical="center"/>
      <protection locked="0"/>
    </xf>
    <xf numFmtId="0" fontId="8" fillId="3" borderId="5" xfId="2" applyFont="1" applyFill="1" applyBorder="1" applyAlignment="1" applyProtection="1">
      <alignment vertical="center"/>
      <protection locked="0"/>
    </xf>
    <xf numFmtId="0" fontId="0" fillId="3" borderId="0" xfId="0" applyFont="1" applyFill="1">
      <alignment vertical="center"/>
    </xf>
    <xf numFmtId="0" fontId="11" fillId="3" borderId="0" xfId="2" applyFont="1" applyFill="1" applyAlignment="1" applyProtection="1">
      <alignment horizontal="left" vertical="center" indent="1"/>
      <protection locked="0"/>
    </xf>
    <xf numFmtId="0" fontId="3" fillId="3" borderId="0" xfId="2" applyFont="1" applyFill="1">
      <alignment vertical="center"/>
    </xf>
    <xf numFmtId="0" fontId="10" fillId="3" borderId="0" xfId="2" applyFont="1" applyFill="1" applyBorder="1" applyAlignment="1" applyProtection="1">
      <alignment horizontal="left" vertical="center" indent="1"/>
      <protection locked="0"/>
    </xf>
    <xf numFmtId="0" fontId="10" fillId="3" borderId="0" xfId="2" applyFont="1" applyFill="1">
      <alignment vertical="center"/>
    </xf>
    <xf numFmtId="0" fontId="3" fillId="3" borderId="0" xfId="2" applyFont="1" applyFill="1" applyAlignment="1">
      <alignment horizontal="left" vertical="center" indent="2"/>
    </xf>
    <xf numFmtId="0" fontId="18" fillId="3" borderId="0" xfId="2" applyFont="1" applyFill="1" applyAlignment="1">
      <alignment horizontal="left" vertical="center" indent="2"/>
    </xf>
    <xf numFmtId="0" fontId="3" fillId="3" borderId="0" xfId="2" applyFont="1" applyFill="1" applyBorder="1" applyAlignment="1" applyProtection="1">
      <alignment horizontal="left" vertical="center" indent="2"/>
      <protection locked="0"/>
    </xf>
    <xf numFmtId="0" fontId="3" fillId="3" borderId="0" xfId="2" applyFont="1" applyFill="1">
      <alignment vertical="center"/>
    </xf>
    <xf numFmtId="0" fontId="10" fillId="3" borderId="0" xfId="2" applyFont="1" applyFill="1" applyBorder="1">
      <alignment vertical="center"/>
    </xf>
    <xf numFmtId="0" fontId="3" fillId="3" borderId="0" xfId="2" applyFont="1" applyFill="1" applyBorder="1">
      <alignment vertical="center"/>
    </xf>
    <xf numFmtId="0" fontId="3" fillId="3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left" vertical="center" indent="4"/>
    </xf>
    <xf numFmtId="0" fontId="18" fillId="3" borderId="0" xfId="2" applyFont="1" applyFill="1">
      <alignment vertical="center"/>
    </xf>
    <xf numFmtId="0" fontId="19" fillId="3" borderId="0" xfId="2" applyFont="1" applyFill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4" borderId="1" xfId="2" applyFont="1" applyFill="1" applyBorder="1" applyAlignment="1" applyProtection="1">
      <alignment horizontal="center" vertical="center"/>
      <protection locked="0"/>
    </xf>
    <xf numFmtId="0" fontId="3" fillId="4" borderId="2" xfId="2" applyFont="1" applyFill="1" applyBorder="1" applyAlignment="1" applyProtection="1">
      <alignment horizontal="center" vertical="center"/>
      <protection locked="0"/>
    </xf>
    <xf numFmtId="0" fontId="3" fillId="4" borderId="2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 applyProtection="1">
      <alignment horizontal="center" vertical="center"/>
      <protection locked="0"/>
    </xf>
    <xf numFmtId="38" fontId="3" fillId="4" borderId="2" xfId="2" applyNumberFormat="1" applyFont="1" applyFill="1" applyBorder="1" applyAlignment="1" applyProtection="1">
      <alignment horizontal="center" vertical="center"/>
      <protection locked="0"/>
    </xf>
    <xf numFmtId="38" fontId="3" fillId="4" borderId="4" xfId="2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0" fillId="0" borderId="0" xfId="0" applyBorder="1">
      <alignment vertical="center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11" fillId="3" borderId="0" xfId="2" applyFont="1" applyFill="1" applyAlignment="1" applyProtection="1">
      <alignment horizontal="left" vertical="top" wrapText="1"/>
      <protection locked="0"/>
    </xf>
    <xf numFmtId="0" fontId="8" fillId="3" borderId="3" xfId="2" applyFont="1" applyFill="1" applyBorder="1" applyAlignment="1" applyProtection="1">
      <alignment horizontal="center" vertical="center"/>
      <protection locked="0"/>
    </xf>
    <xf numFmtId="0" fontId="8" fillId="3" borderId="0" xfId="3" applyFont="1" applyFill="1" applyAlignment="1" applyProtection="1">
      <alignment horizontal="left" vertical="center" indent="1"/>
      <protection locked="0"/>
    </xf>
    <xf numFmtId="0" fontId="8" fillId="3" borderId="0" xfId="3" applyFont="1" applyFill="1" applyAlignment="1" applyProtection="1">
      <alignment horizontal="left" vertical="center"/>
      <protection locked="0"/>
    </xf>
    <xf numFmtId="0" fontId="8" fillId="3" borderId="1" xfId="3" applyFont="1" applyFill="1" applyBorder="1" applyProtection="1">
      <alignment vertical="center"/>
      <protection locked="0"/>
    </xf>
    <xf numFmtId="0" fontId="13" fillId="3" borderId="1" xfId="3" applyFont="1" applyFill="1" applyBorder="1" applyProtection="1">
      <alignment vertical="center"/>
      <protection locked="0"/>
    </xf>
    <xf numFmtId="0" fontId="13" fillId="3" borderId="4" xfId="3" applyFont="1" applyFill="1" applyBorder="1" applyProtection="1">
      <alignment vertical="center"/>
      <protection locked="0"/>
    </xf>
    <xf numFmtId="0" fontId="8" fillId="3" borderId="0" xfId="3" applyFont="1" applyFill="1" applyBorder="1" applyProtection="1">
      <alignment vertical="center"/>
      <protection locked="0"/>
    </xf>
    <xf numFmtId="0" fontId="8" fillId="3" borderId="2" xfId="3" applyFont="1" applyFill="1" applyBorder="1" applyProtection="1">
      <alignment vertical="center"/>
      <protection locked="0"/>
    </xf>
    <xf numFmtId="0" fontId="8" fillId="3" borderId="4" xfId="3" applyFont="1" applyFill="1" applyBorder="1" applyProtection="1">
      <alignment vertical="center"/>
      <protection locked="0"/>
    </xf>
    <xf numFmtId="0" fontId="30" fillId="2" borderId="14" xfId="3" applyFont="1" applyFill="1" applyBorder="1" applyAlignment="1" applyProtection="1">
      <alignment vertical="center"/>
      <protection locked="0"/>
    </xf>
    <xf numFmtId="0" fontId="31" fillId="2" borderId="16" xfId="3" applyFont="1" applyFill="1" applyBorder="1" applyProtection="1">
      <alignment vertical="center"/>
      <protection locked="0"/>
    </xf>
    <xf numFmtId="0" fontId="30" fillId="2" borderId="2" xfId="3" applyFont="1" applyFill="1" applyBorder="1" applyAlignment="1" applyProtection="1">
      <alignment vertical="center"/>
      <protection locked="0"/>
    </xf>
    <xf numFmtId="0" fontId="31" fillId="2" borderId="4" xfId="3" applyFont="1" applyFill="1" applyBorder="1" applyProtection="1">
      <alignment vertical="center"/>
      <protection locked="0"/>
    </xf>
    <xf numFmtId="0" fontId="11" fillId="3" borderId="0" xfId="2" applyFont="1" applyFill="1" applyAlignment="1" applyProtection="1">
      <alignment vertical="top" wrapText="1"/>
      <protection locked="0"/>
    </xf>
    <xf numFmtId="0" fontId="30" fillId="3" borderId="0" xfId="2" applyFont="1" applyFill="1" applyAlignment="1" applyProtection="1">
      <alignment vertical="center"/>
      <protection locked="0"/>
    </xf>
    <xf numFmtId="0" fontId="32" fillId="3" borderId="0" xfId="3" applyFont="1" applyFill="1" applyProtection="1">
      <alignment vertical="center"/>
      <protection locked="0"/>
    </xf>
    <xf numFmtId="0" fontId="33" fillId="0" borderId="0" xfId="0" applyFont="1" applyBorder="1">
      <alignment vertical="center"/>
    </xf>
    <xf numFmtId="0" fontId="34" fillId="3" borderId="0" xfId="3" applyFont="1" applyFill="1" applyProtection="1">
      <alignment vertical="center"/>
      <protection locked="0"/>
    </xf>
    <xf numFmtId="0" fontId="32" fillId="3" borderId="0" xfId="2" applyFont="1" applyFill="1" applyAlignment="1" applyProtection="1">
      <alignment vertical="top" wrapText="1"/>
      <protection locked="0"/>
    </xf>
    <xf numFmtId="0" fontId="32" fillId="3" borderId="0" xfId="2" quotePrefix="1" applyFont="1" applyFill="1" applyAlignment="1" applyProtection="1">
      <alignment horizontal="left" vertical="center" indent="2"/>
      <protection locked="0"/>
    </xf>
    <xf numFmtId="0" fontId="32" fillId="3" borderId="0" xfId="2" applyFont="1" applyFill="1" applyAlignment="1" applyProtection="1">
      <alignment horizontal="left" vertical="center" indent="1"/>
      <protection locked="0"/>
    </xf>
    <xf numFmtId="0" fontId="17" fillId="3" borderId="1" xfId="3" applyFont="1" applyFill="1" applyBorder="1" applyProtection="1">
      <alignment vertical="center"/>
      <protection locked="0"/>
    </xf>
    <xf numFmtId="0" fontId="17" fillId="3" borderId="4" xfId="3" applyFont="1" applyFill="1" applyBorder="1" applyProtection="1">
      <alignment vertical="center"/>
      <protection locked="0"/>
    </xf>
    <xf numFmtId="0" fontId="32" fillId="2" borderId="14" xfId="3" applyFont="1" applyFill="1" applyBorder="1" applyAlignment="1" applyProtection="1">
      <alignment vertical="center"/>
      <protection locked="0"/>
    </xf>
    <xf numFmtId="0" fontId="34" fillId="2" borderId="15" xfId="3" applyFont="1" applyFill="1" applyBorder="1" applyProtection="1">
      <alignment vertical="center"/>
      <protection locked="0"/>
    </xf>
    <xf numFmtId="0" fontId="34" fillId="2" borderId="16" xfId="3" applyFont="1" applyFill="1" applyBorder="1" applyProtection="1">
      <alignment vertical="center"/>
      <protection locked="0"/>
    </xf>
    <xf numFmtId="0" fontId="17" fillId="3" borderId="16" xfId="3" applyFont="1" applyFill="1" applyBorder="1" applyAlignment="1" applyProtection="1">
      <alignment horizontal="left" vertical="center"/>
      <protection locked="0"/>
    </xf>
    <xf numFmtId="0" fontId="17" fillId="3" borderId="20" xfId="3" applyFont="1" applyFill="1" applyBorder="1" applyAlignment="1" applyProtection="1">
      <alignment horizontal="left" vertical="center"/>
      <protection locked="0"/>
    </xf>
    <xf numFmtId="0" fontId="17" fillId="3" borderId="1" xfId="3" applyFont="1" applyFill="1" applyBorder="1" applyAlignment="1" applyProtection="1">
      <alignment horizontal="left" vertical="center"/>
      <protection locked="0"/>
    </xf>
    <xf numFmtId="0" fontId="32" fillId="3" borderId="14" xfId="2" applyFont="1" applyFill="1" applyBorder="1" applyAlignment="1" applyProtection="1">
      <alignment horizontal="left" vertical="center"/>
      <protection locked="0"/>
    </xf>
    <xf numFmtId="0" fontId="32" fillId="3" borderId="19" xfId="2" applyFont="1" applyFill="1" applyBorder="1" applyAlignment="1" applyProtection="1">
      <alignment horizontal="left" vertical="center"/>
      <protection locked="0"/>
    </xf>
    <xf numFmtId="0" fontId="32" fillId="3" borderId="2" xfId="2" applyFont="1" applyFill="1" applyBorder="1" applyAlignment="1" applyProtection="1">
      <alignment horizontal="left" vertical="center"/>
      <protection locked="0"/>
    </xf>
    <xf numFmtId="0" fontId="3" fillId="4" borderId="1" xfId="3" applyFont="1" applyFill="1" applyBorder="1" applyProtection="1">
      <alignment vertical="center"/>
      <protection locked="0"/>
    </xf>
    <xf numFmtId="0" fontId="3" fillId="4" borderId="3" xfId="3" applyFont="1" applyFill="1" applyBorder="1" applyProtection="1">
      <alignment vertical="center"/>
      <protection locked="0"/>
    </xf>
    <xf numFmtId="14" fontId="8" fillId="3" borderId="2" xfId="3" applyNumberFormat="1" applyFont="1" applyFill="1" applyBorder="1" applyProtection="1">
      <alignment vertical="center"/>
      <protection locked="0"/>
    </xf>
    <xf numFmtId="0" fontId="3" fillId="3" borderId="1" xfId="3" applyFont="1" applyFill="1" applyBorder="1" applyProtection="1">
      <alignment vertical="center"/>
    </xf>
    <xf numFmtId="0" fontId="3" fillId="3" borderId="3" xfId="3" applyFont="1" applyFill="1" applyBorder="1" applyProtection="1">
      <alignment vertical="center"/>
    </xf>
    <xf numFmtId="0" fontId="8" fillId="3" borderId="3" xfId="0" applyFont="1" applyFill="1" applyBorder="1">
      <alignment vertical="center"/>
    </xf>
    <xf numFmtId="55" fontId="8" fillId="3" borderId="2" xfId="0" applyNumberFormat="1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31" fillId="2" borderId="14" xfId="3" applyFont="1" applyFill="1" applyBorder="1" applyAlignment="1" applyProtection="1">
      <alignment vertical="center"/>
      <protection locked="0"/>
    </xf>
    <xf numFmtId="0" fontId="31" fillId="2" borderId="2" xfId="3" applyFont="1" applyFill="1" applyBorder="1" applyAlignment="1" applyProtection="1">
      <alignment vertical="center"/>
      <protection locked="0"/>
    </xf>
    <xf numFmtId="0" fontId="13" fillId="3" borderId="0" xfId="3" applyFont="1" applyFill="1" applyAlignment="1" applyProtection="1">
      <alignment vertical="center"/>
      <protection locked="0"/>
    </xf>
    <xf numFmtId="0" fontId="31" fillId="3" borderId="0" xfId="2" applyFont="1" applyFill="1" applyAlignment="1" applyProtection="1">
      <alignment vertical="center"/>
      <protection locked="0"/>
    </xf>
    <xf numFmtId="0" fontId="34" fillId="3" borderId="0" xfId="2" applyFont="1" applyFill="1" applyAlignment="1" applyProtection="1">
      <alignment horizontal="left" vertical="center" indent="1"/>
      <protection locked="0"/>
    </xf>
    <xf numFmtId="0" fontId="8" fillId="3" borderId="0" xfId="3" quotePrefix="1" applyFont="1" applyFill="1" applyProtection="1">
      <alignment vertical="center"/>
      <protection locked="0"/>
    </xf>
    <xf numFmtId="0" fontId="34" fillId="2" borderId="14" xfId="3" applyFont="1" applyFill="1" applyBorder="1" applyAlignment="1" applyProtection="1">
      <alignment vertical="center"/>
      <protection locked="0"/>
    </xf>
    <xf numFmtId="0" fontId="34" fillId="3" borderId="2" xfId="2" applyFont="1" applyFill="1" applyBorder="1" applyAlignment="1" applyProtection="1">
      <alignment horizontal="left" vertical="center"/>
      <protection locked="0"/>
    </xf>
    <xf numFmtId="0" fontId="8" fillId="3" borderId="1" xfId="3" applyFont="1" applyFill="1" applyBorder="1" applyProtection="1">
      <alignment vertical="center"/>
    </xf>
    <xf numFmtId="0" fontId="8" fillId="3" borderId="3" xfId="3" applyFont="1" applyFill="1" applyBorder="1" applyProtection="1">
      <alignment vertical="center"/>
    </xf>
    <xf numFmtId="0" fontId="29" fillId="3" borderId="0" xfId="2" applyFont="1" applyFill="1" applyAlignment="1" applyProtection="1">
      <alignment horizontal="left" vertical="center"/>
      <protection locked="0"/>
    </xf>
    <xf numFmtId="0" fontId="29" fillId="3" borderId="0" xfId="2" applyFont="1" applyFill="1" applyAlignment="1" applyProtection="1">
      <alignment vertical="top" wrapText="1"/>
      <protection locked="0"/>
    </xf>
    <xf numFmtId="0" fontId="29" fillId="3" borderId="0" xfId="2" applyFont="1" applyFill="1" applyAlignment="1" applyProtection="1">
      <alignment horizontal="left" vertical="top" wrapText="1"/>
      <protection locked="0"/>
    </xf>
    <xf numFmtId="0" fontId="29" fillId="3" borderId="0" xfId="2" applyFont="1" applyFill="1" applyAlignment="1" applyProtection="1">
      <alignment horizontal="left" vertical="center" indent="1"/>
      <protection locked="0"/>
    </xf>
    <xf numFmtId="0" fontId="8" fillId="3" borderId="0" xfId="0" applyFont="1" applyFill="1">
      <alignment vertical="center"/>
    </xf>
    <xf numFmtId="0" fontId="8" fillId="3" borderId="17" xfId="0" applyFont="1" applyFill="1" applyBorder="1">
      <alignment vertical="center"/>
    </xf>
    <xf numFmtId="0" fontId="34" fillId="2" borderId="18" xfId="3" applyFont="1" applyFill="1" applyBorder="1" applyProtection="1">
      <alignment vertical="center"/>
      <protection locked="0"/>
    </xf>
    <xf numFmtId="0" fontId="34" fillId="2" borderId="17" xfId="3" applyFont="1" applyFill="1" applyBorder="1" applyProtection="1">
      <alignment vertical="center"/>
      <protection locked="0"/>
    </xf>
    <xf numFmtId="0" fontId="8" fillId="3" borderId="0" xfId="3" quotePrefix="1" applyFont="1" applyFill="1" applyBorder="1" applyProtection="1">
      <alignment vertical="center"/>
      <protection locked="0"/>
    </xf>
    <xf numFmtId="176" fontId="34" fillId="0" borderId="21" xfId="1" applyNumberFormat="1" applyFont="1" applyBorder="1" applyAlignment="1">
      <alignment horizontal="right" vertical="center"/>
    </xf>
    <xf numFmtId="41" fontId="34" fillId="0" borderId="21" xfId="1" applyFont="1" applyFill="1" applyBorder="1" applyAlignment="1">
      <alignment horizontal="left" vertical="center"/>
    </xf>
    <xf numFmtId="0" fontId="6" fillId="3" borderId="0" xfId="0" applyFont="1" applyFill="1">
      <alignment vertical="center"/>
    </xf>
    <xf numFmtId="0" fontId="28" fillId="3" borderId="0" xfId="0" applyFont="1" applyFill="1">
      <alignment vertical="center"/>
    </xf>
    <xf numFmtId="0" fontId="38" fillId="3" borderId="0" xfId="2" applyFont="1" applyFill="1" applyAlignment="1" applyProtection="1">
      <alignment horizontal="center" vertical="center" wrapText="1"/>
      <protection locked="0"/>
    </xf>
    <xf numFmtId="0" fontId="38" fillId="3" borderId="0" xfId="2" applyFont="1" applyFill="1" applyAlignment="1" applyProtection="1">
      <alignment vertical="center" wrapText="1"/>
      <protection locked="0"/>
    </xf>
    <xf numFmtId="0" fontId="34" fillId="7" borderId="0" xfId="0" quotePrefix="1" applyFont="1" applyFill="1" applyAlignment="1">
      <alignment horizontal="right" vertical="center"/>
    </xf>
    <xf numFmtId="0" fontId="34" fillId="7" borderId="0" xfId="0" quotePrefix="1" applyFont="1" applyFill="1" applyAlignment="1">
      <alignment horizontal="left" vertical="center"/>
    </xf>
    <xf numFmtId="0" fontId="34" fillId="7" borderId="0" xfId="0" applyFont="1" applyFill="1">
      <alignment vertical="center"/>
    </xf>
    <xf numFmtId="0" fontId="34" fillId="7" borderId="0" xfId="0" applyFont="1" applyFill="1" applyAlignment="1">
      <alignment vertical="center"/>
    </xf>
    <xf numFmtId="0" fontId="34" fillId="7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9" fillId="3" borderId="0" xfId="2" applyFont="1" applyFill="1" applyAlignment="1" applyProtection="1">
      <alignment vertical="center"/>
      <protection locked="0"/>
    </xf>
    <xf numFmtId="0" fontId="39" fillId="3" borderId="0" xfId="3" applyFont="1" applyFill="1" applyProtection="1">
      <alignment vertical="center"/>
      <protection locked="0"/>
    </xf>
    <xf numFmtId="0" fontId="1" fillId="3" borderId="0" xfId="3" applyFont="1" applyFill="1" applyProtection="1">
      <alignment vertical="center"/>
      <protection locked="0"/>
    </xf>
    <xf numFmtId="0" fontId="40" fillId="7" borderId="0" xfId="0" quotePrefix="1" applyFont="1" applyFill="1" applyAlignment="1">
      <alignment horizontal="right" vertical="center"/>
    </xf>
    <xf numFmtId="0" fontId="34" fillId="7" borderId="0" xfId="0" quotePrefix="1" applyFont="1" applyFill="1">
      <alignment vertical="center"/>
    </xf>
    <xf numFmtId="0" fontId="41" fillId="3" borderId="0" xfId="2" applyFont="1" applyFill="1" applyAlignment="1" applyProtection="1">
      <alignment horizontal="center" vertical="center" wrapText="1"/>
      <protection locked="0"/>
    </xf>
    <xf numFmtId="0" fontId="29" fillId="3" borderId="0" xfId="2" quotePrefix="1" applyFont="1" applyFill="1" applyAlignment="1" applyProtection="1">
      <alignment horizontal="left" vertical="center"/>
      <protection locked="0"/>
    </xf>
    <xf numFmtId="0" fontId="41" fillId="3" borderId="0" xfId="2" applyFont="1" applyFill="1" applyAlignment="1" applyProtection="1">
      <alignment horizontal="center" vertical="center"/>
      <protection locked="0"/>
    </xf>
    <xf numFmtId="0" fontId="29" fillId="3" borderId="0" xfId="2" quotePrefix="1" applyFont="1" applyFill="1" applyAlignment="1" applyProtection="1">
      <alignment vertical="top" wrapText="1"/>
      <protection locked="0"/>
    </xf>
    <xf numFmtId="0" fontId="34" fillId="2" borderId="3" xfId="0" applyFont="1" applyFill="1" applyBorder="1" applyAlignment="1">
      <alignment vertical="center"/>
    </xf>
    <xf numFmtId="0" fontId="34" fillId="0" borderId="3" xfId="0" applyFont="1" applyBorder="1" applyAlignment="1">
      <alignment vertical="center"/>
    </xf>
    <xf numFmtId="41" fontId="34" fillId="0" borderId="3" xfId="1" applyFont="1" applyBorder="1" applyAlignment="1">
      <alignment vertical="center"/>
    </xf>
    <xf numFmtId="176" fontId="34" fillId="0" borderId="3" xfId="1" applyNumberFormat="1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8" fillId="3" borderId="0" xfId="2" applyFont="1" applyFill="1" applyAlignment="1" applyProtection="1">
      <alignment horizontal="center" vertical="center" wrapText="1"/>
      <protection locked="0"/>
    </xf>
    <xf numFmtId="41" fontId="31" fillId="2" borderId="3" xfId="1" applyFont="1" applyFill="1" applyBorder="1" applyAlignment="1">
      <alignment horizontal="center" vertical="center" wrapText="1"/>
    </xf>
    <xf numFmtId="0" fontId="8" fillId="0" borderId="17" xfId="1" applyNumberFormat="1" applyFont="1" applyFill="1" applyBorder="1" applyAlignment="1">
      <alignment horizontal="center" vertical="center"/>
    </xf>
    <xf numFmtId="0" fontId="8" fillId="4" borderId="17" xfId="1" applyNumberFormat="1" applyFont="1" applyFill="1" applyBorder="1" applyAlignment="1">
      <alignment horizontal="center" vertical="center"/>
    </xf>
    <xf numFmtId="0" fontId="8" fillId="4" borderId="17" xfId="1" applyNumberFormat="1" applyFont="1" applyFill="1" applyBorder="1">
      <alignment vertical="center"/>
    </xf>
    <xf numFmtId="38" fontId="8" fillId="4" borderId="17" xfId="1" applyNumberFormat="1" applyFont="1" applyFill="1" applyBorder="1">
      <alignment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4" borderId="3" xfId="1" applyNumberFormat="1" applyFont="1" applyFill="1" applyBorder="1" applyAlignment="1">
      <alignment horizontal="center" vertical="center"/>
    </xf>
    <xf numFmtId="0" fontId="8" fillId="4" borderId="3" xfId="1" applyNumberFormat="1" applyFont="1" applyFill="1" applyBorder="1">
      <alignment vertical="center"/>
    </xf>
    <xf numFmtId="38" fontId="8" fillId="4" borderId="3" xfId="1" applyNumberFormat="1" applyFont="1" applyFill="1" applyBorder="1">
      <alignment vertical="center"/>
    </xf>
    <xf numFmtId="0" fontId="28" fillId="3" borderId="0" xfId="3" applyFont="1" applyFill="1" applyAlignment="1" applyProtection="1">
      <alignment horizontal="left" vertical="center" indent="2"/>
      <protection locked="0"/>
    </xf>
    <xf numFmtId="0" fontId="28" fillId="3" borderId="0" xfId="3" applyFont="1" applyFill="1" applyAlignment="1" applyProtection="1">
      <alignment horizontal="left" indent="2"/>
      <protection locked="0"/>
    </xf>
    <xf numFmtId="0" fontId="28" fillId="0" borderId="0" xfId="3" applyFont="1" applyFill="1" applyAlignment="1" applyProtection="1">
      <alignment horizontal="left"/>
      <protection locked="0"/>
    </xf>
    <xf numFmtId="0" fontId="1" fillId="0" borderId="0" xfId="3" applyFont="1" applyFill="1" applyProtection="1">
      <alignment vertical="center"/>
      <protection locked="0"/>
    </xf>
    <xf numFmtId="0" fontId="39" fillId="0" borderId="0" xfId="3" applyFont="1" applyFill="1" applyProtection="1">
      <alignment vertical="center"/>
      <protection locked="0"/>
    </xf>
    <xf numFmtId="0" fontId="8" fillId="3" borderId="0" xfId="2" applyFont="1" applyFill="1" applyAlignment="1" applyProtection="1">
      <alignment horizontal="right" vertical="center" wrapText="1"/>
      <protection locked="0"/>
    </xf>
    <xf numFmtId="0" fontId="28" fillId="3" borderId="0" xfId="0" applyFont="1" applyFill="1" applyAlignment="1">
      <alignment vertical="center"/>
    </xf>
    <xf numFmtId="0" fontId="31" fillId="2" borderId="3" xfId="0" applyFont="1" applyFill="1" applyBorder="1" applyAlignment="1">
      <alignment horizontal="center" vertical="center" wrapText="1"/>
    </xf>
    <xf numFmtId="55" fontId="8" fillId="4" borderId="17" xfId="1" applyNumberFormat="1" applyFont="1" applyFill="1" applyBorder="1">
      <alignment vertical="center"/>
    </xf>
    <xf numFmtId="0" fontId="42" fillId="3" borderId="0" xfId="2" quotePrefix="1" applyFont="1" applyFill="1" applyAlignment="1" applyProtection="1">
      <alignment vertical="top" wrapText="1"/>
      <protection locked="0"/>
    </xf>
    <xf numFmtId="0" fontId="43" fillId="3" borderId="0" xfId="2" applyFont="1" applyFill="1" applyAlignment="1" applyProtection="1">
      <alignment vertical="center" wrapText="1"/>
      <protection locked="0"/>
    </xf>
    <xf numFmtId="0" fontId="37" fillId="3" borderId="0" xfId="0" applyFont="1" applyFill="1">
      <alignment vertical="center"/>
    </xf>
    <xf numFmtId="41" fontId="44" fillId="2" borderId="3" xfId="1" applyFont="1" applyFill="1" applyBorder="1" applyAlignment="1">
      <alignment horizontal="center" vertical="center" wrapText="1"/>
    </xf>
    <xf numFmtId="3" fontId="8" fillId="0" borderId="17" xfId="1" applyNumberFormat="1" applyFont="1" applyFill="1" applyBorder="1">
      <alignment vertical="center"/>
    </xf>
    <xf numFmtId="0" fontId="42" fillId="3" borderId="0" xfId="2" applyFont="1" applyFill="1" applyAlignment="1" applyProtection="1">
      <alignment horizontal="left" vertical="center"/>
      <protection locked="0"/>
    </xf>
    <xf numFmtId="3" fontId="8" fillId="4" borderId="17" xfId="1" applyNumberFormat="1" applyFont="1" applyFill="1" applyBorder="1" applyAlignment="1">
      <alignment horizontal="center" vertical="center"/>
    </xf>
    <xf numFmtId="3" fontId="8" fillId="4" borderId="17" xfId="1" applyNumberFormat="1" applyFont="1" applyFill="1" applyBorder="1">
      <alignment vertical="center"/>
    </xf>
    <xf numFmtId="3" fontId="8" fillId="4" borderId="3" xfId="1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>
      <alignment vertical="center"/>
    </xf>
    <xf numFmtId="0" fontId="32" fillId="3" borderId="1" xfId="3" applyFont="1" applyFill="1" applyBorder="1" applyProtection="1">
      <alignment vertical="center"/>
      <protection locked="0"/>
    </xf>
    <xf numFmtId="0" fontId="34" fillId="2" borderId="17" xfId="3" applyFont="1" applyFill="1" applyBorder="1" applyAlignment="1" applyProtection="1">
      <alignment vertical="center" wrapText="1"/>
      <protection locked="0"/>
    </xf>
    <xf numFmtId="0" fontId="8" fillId="3" borderId="0" xfId="0" applyFont="1" applyFill="1" applyAlignment="1">
      <alignment vertical="center" wrapText="1"/>
    </xf>
    <xf numFmtId="0" fontId="45" fillId="2" borderId="1" xfId="3" applyFont="1" applyFill="1" applyBorder="1" applyAlignment="1" applyProtection="1">
      <alignment horizontal="center" vertical="center" wrapText="1"/>
      <protection locked="0"/>
    </xf>
    <xf numFmtId="0" fontId="45" fillId="2" borderId="2" xfId="3" applyFont="1" applyFill="1" applyBorder="1" applyAlignment="1" applyProtection="1">
      <alignment horizontal="center" vertical="center" wrapText="1"/>
      <protection locked="0"/>
    </xf>
    <xf numFmtId="0" fontId="34" fillId="2" borderId="14" xfId="3" applyFont="1" applyFill="1" applyBorder="1" applyAlignment="1" applyProtection="1">
      <alignment vertical="center" wrapText="1"/>
      <protection locked="0"/>
    </xf>
    <xf numFmtId="0" fontId="34" fillId="2" borderId="15" xfId="3" applyFont="1" applyFill="1" applyBorder="1" applyAlignment="1" applyProtection="1">
      <alignment vertical="center"/>
      <protection locked="0"/>
    </xf>
    <xf numFmtId="0" fontId="34" fillId="2" borderId="16" xfId="3" applyFont="1" applyFill="1" applyBorder="1" applyAlignment="1" applyProtection="1">
      <alignment vertical="center"/>
      <protection locked="0"/>
    </xf>
    <xf numFmtId="0" fontId="8" fillId="0" borderId="2" xfId="0" applyFont="1" applyFill="1" applyBorder="1">
      <alignment vertical="center"/>
    </xf>
    <xf numFmtId="0" fontId="21" fillId="6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0" xfId="2" applyFont="1" applyFill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4" fillId="4" borderId="0" xfId="2" applyFont="1" applyFill="1" applyAlignment="1">
      <alignment horizontal="right" vertical="center"/>
    </xf>
    <xf numFmtId="0" fontId="14" fillId="4" borderId="0" xfId="2" applyFont="1" applyFill="1" applyBorder="1" applyAlignment="1">
      <alignment horizontal="center" vertical="center"/>
    </xf>
    <xf numFmtId="0" fontId="21" fillId="3" borderId="6" xfId="2" applyFont="1" applyFill="1" applyBorder="1" applyAlignment="1" applyProtection="1">
      <alignment horizontal="left" vertical="center" wrapText="1"/>
      <protection locked="0"/>
    </xf>
    <xf numFmtId="0" fontId="21" fillId="3" borderId="7" xfId="2" applyFont="1" applyFill="1" applyBorder="1" applyAlignment="1" applyProtection="1">
      <alignment horizontal="left" vertical="center" wrapText="1"/>
      <protection locked="0"/>
    </xf>
    <xf numFmtId="0" fontId="21" fillId="3" borderId="8" xfId="2" applyFont="1" applyFill="1" applyBorder="1" applyAlignment="1" applyProtection="1">
      <alignment horizontal="left" vertical="center" wrapText="1"/>
      <protection locked="0"/>
    </xf>
    <xf numFmtId="0" fontId="21" fillId="3" borderId="9" xfId="2" applyFont="1" applyFill="1" applyBorder="1" applyAlignment="1" applyProtection="1">
      <alignment horizontal="left" vertical="center" wrapText="1"/>
      <protection locked="0"/>
    </xf>
    <xf numFmtId="0" fontId="21" fillId="3" borderId="0" xfId="2" applyFont="1" applyFill="1" applyBorder="1" applyAlignment="1" applyProtection="1">
      <alignment horizontal="left" vertical="center" wrapText="1"/>
      <protection locked="0"/>
    </xf>
    <xf numFmtId="0" fontId="21" fillId="3" borderId="10" xfId="2" applyFont="1" applyFill="1" applyBorder="1" applyAlignment="1" applyProtection="1">
      <alignment horizontal="left" vertical="center" wrapText="1"/>
      <protection locked="0"/>
    </xf>
    <xf numFmtId="0" fontId="21" fillId="3" borderId="11" xfId="2" applyFont="1" applyFill="1" applyBorder="1" applyAlignment="1" applyProtection="1">
      <alignment horizontal="left" vertical="center" wrapText="1"/>
      <protection locked="0"/>
    </xf>
    <xf numFmtId="0" fontId="21" fillId="3" borderId="12" xfId="2" applyFont="1" applyFill="1" applyBorder="1" applyAlignment="1" applyProtection="1">
      <alignment horizontal="left" vertical="center" wrapText="1"/>
      <protection locked="0"/>
    </xf>
    <xf numFmtId="0" fontId="21" fillId="3" borderId="13" xfId="2" applyFont="1" applyFill="1" applyBorder="1" applyAlignment="1" applyProtection="1">
      <alignment horizontal="left" vertical="center" wrapText="1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2" fillId="2" borderId="14" xfId="2" applyFont="1" applyFill="1" applyBorder="1" applyAlignment="1" applyProtection="1">
      <alignment horizontal="center" vertical="center"/>
      <protection locked="0"/>
    </xf>
    <xf numFmtId="0" fontId="2" fillId="2" borderId="15" xfId="2" applyFont="1" applyFill="1" applyBorder="1" applyAlignment="1" applyProtection="1">
      <alignment horizontal="center" vertical="center"/>
      <protection locked="0"/>
    </xf>
    <xf numFmtId="0" fontId="2" fillId="2" borderId="16" xfId="2" applyFont="1" applyFill="1" applyBorder="1" applyAlignment="1" applyProtection="1">
      <alignment horizontal="center" vertical="center"/>
      <protection locked="0"/>
    </xf>
    <xf numFmtId="0" fontId="14" fillId="4" borderId="0" xfId="2" applyFont="1" applyFill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3" fillId="3" borderId="0" xfId="2" applyFont="1" applyFill="1" applyAlignment="1" applyProtection="1">
      <alignment horizontal="center" vertical="center" wrapText="1"/>
      <protection locked="0"/>
    </xf>
    <xf numFmtId="0" fontId="3" fillId="4" borderId="4" xfId="2" applyFont="1" applyFill="1" applyBorder="1" applyAlignment="1" applyProtection="1">
      <alignment horizontal="center" vertical="center"/>
      <protection locked="0"/>
    </xf>
    <xf numFmtId="0" fontId="3" fillId="4" borderId="1" xfId="2" applyFont="1" applyFill="1" applyBorder="1" applyAlignment="1" applyProtection="1">
      <alignment horizontal="center" vertical="center"/>
      <protection locked="0"/>
    </xf>
    <xf numFmtId="0" fontId="3" fillId="4" borderId="2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 applyProtection="1">
      <alignment horizontal="center" vertical="center" wrapText="1"/>
      <protection locked="0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5" borderId="3" xfId="2" applyFont="1" applyFill="1" applyBorder="1" applyAlignment="1" applyProtection="1">
      <alignment horizontal="center" vertical="center"/>
      <protection locked="0"/>
    </xf>
    <xf numFmtId="38" fontId="3" fillId="4" borderId="2" xfId="2" applyNumberFormat="1" applyFont="1" applyFill="1" applyBorder="1" applyAlignment="1" applyProtection="1">
      <alignment horizontal="center" vertical="center"/>
      <protection locked="0"/>
    </xf>
    <xf numFmtId="38" fontId="3" fillId="4" borderId="4" xfId="2" applyNumberFormat="1" applyFont="1" applyFill="1" applyBorder="1" applyAlignment="1" applyProtection="1">
      <alignment horizontal="center" vertical="center"/>
      <protection locked="0"/>
    </xf>
    <xf numFmtId="38" fontId="3" fillId="4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2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/>
      <protection locked="0"/>
    </xf>
    <xf numFmtId="0" fontId="24" fillId="3" borderId="0" xfId="2" applyFont="1" applyFill="1" applyAlignment="1" applyProtection="1">
      <alignment horizontal="center" vertical="center" wrapText="1"/>
      <protection locked="0"/>
    </xf>
    <xf numFmtId="0" fontId="34" fillId="2" borderId="2" xfId="3" applyFont="1" applyFill="1" applyBorder="1" applyAlignment="1" applyProtection="1">
      <alignment horizontal="center" vertical="center" wrapText="1"/>
      <protection locked="0"/>
    </xf>
    <xf numFmtId="0" fontId="34" fillId="2" borderId="4" xfId="3" applyFont="1" applyFill="1" applyBorder="1" applyAlignment="1" applyProtection="1">
      <alignment horizontal="center" vertical="center" wrapText="1"/>
      <protection locked="0"/>
    </xf>
    <xf numFmtId="0" fontId="34" fillId="2" borderId="1" xfId="3" applyFont="1" applyFill="1" applyBorder="1" applyAlignment="1" applyProtection="1">
      <alignment horizontal="center" vertical="center" wrapText="1"/>
      <protection locked="0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41" fontId="44" fillId="2" borderId="2" xfId="1" applyFont="1" applyFill="1" applyBorder="1" applyAlignment="1">
      <alignment horizontal="center" vertical="center" wrapText="1"/>
    </xf>
    <xf numFmtId="41" fontId="44" fillId="2" borderId="1" xfId="1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표준_070704 2007년도 Wrap운용사 선정 관련 제안서 양식" xfId="2"/>
    <cellStyle name="표준_1차 - 일반사무수탁회사-수정" xfId="3"/>
  </cellStyles>
  <dxfs count="0"/>
  <tableStyles count="0" defaultTableStyle="TableStyleMedium9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view="pageBreakPreview" zoomScaleSheetLayoutView="100" workbookViewId="0">
      <selection activeCell="F14" sqref="F14"/>
    </sheetView>
  </sheetViews>
  <sheetFormatPr defaultRowHeight="12"/>
  <sheetData>
    <row r="1" spans="1:10" ht="38.25">
      <c r="A1" s="65"/>
      <c r="B1" s="65"/>
      <c r="C1" s="65"/>
      <c r="D1" s="65"/>
      <c r="E1" s="65"/>
      <c r="F1" s="65"/>
      <c r="G1" s="65"/>
      <c r="H1" s="66"/>
      <c r="I1" s="67"/>
      <c r="J1" s="67"/>
    </row>
    <row r="2" spans="1:10" ht="38.25">
      <c r="A2" s="65"/>
      <c r="B2" s="199" t="s">
        <v>32</v>
      </c>
      <c r="C2" s="199"/>
      <c r="D2" s="199"/>
      <c r="E2" s="65"/>
      <c r="F2" s="65"/>
      <c r="G2" s="65"/>
      <c r="H2" s="68"/>
      <c r="I2" s="67"/>
      <c r="J2" s="67"/>
    </row>
    <row r="3" spans="1:10" ht="38.25">
      <c r="A3" s="65"/>
      <c r="B3" s="65"/>
      <c r="C3" s="65"/>
      <c r="D3" s="65"/>
      <c r="E3" s="65"/>
      <c r="F3" s="65"/>
      <c r="G3" s="65"/>
      <c r="H3" s="68"/>
      <c r="I3" s="67"/>
      <c r="J3" s="67"/>
    </row>
    <row r="4" spans="1:10" ht="38.25">
      <c r="A4" s="65"/>
      <c r="B4" s="65"/>
      <c r="C4" s="65"/>
      <c r="D4" s="65"/>
      <c r="E4" s="65"/>
      <c r="F4" s="65"/>
      <c r="G4" s="65"/>
      <c r="H4" s="68"/>
      <c r="I4" s="67"/>
      <c r="J4" s="67"/>
    </row>
    <row r="5" spans="1:10" ht="38.25">
      <c r="A5" s="65"/>
      <c r="B5" s="65"/>
      <c r="C5" s="65"/>
      <c r="D5" s="65"/>
      <c r="E5" s="65"/>
      <c r="F5" s="65"/>
      <c r="G5" s="65"/>
      <c r="H5" s="68"/>
      <c r="I5" s="67"/>
      <c r="J5" s="67"/>
    </row>
    <row r="6" spans="1:10" ht="20.25">
      <c r="A6" s="200" t="s">
        <v>62</v>
      </c>
      <c r="B6" s="200"/>
      <c r="C6" s="200"/>
      <c r="D6" s="200"/>
      <c r="E6" s="200"/>
      <c r="F6" s="200"/>
      <c r="G6" s="200"/>
      <c r="H6" s="200"/>
      <c r="I6" s="200"/>
      <c r="J6" s="200"/>
    </row>
    <row r="7" spans="1:10" ht="20.25">
      <c r="A7" s="200" t="s">
        <v>16</v>
      </c>
      <c r="B7" s="200"/>
      <c r="C7" s="200"/>
      <c r="D7" s="200"/>
      <c r="E7" s="200"/>
      <c r="F7" s="200"/>
      <c r="G7" s="200"/>
      <c r="H7" s="200"/>
      <c r="I7" s="200"/>
      <c r="J7" s="200"/>
    </row>
    <row r="8" spans="1:10" ht="41.25">
      <c r="A8" s="201" t="s">
        <v>30</v>
      </c>
      <c r="B8" s="201"/>
      <c r="C8" s="201"/>
      <c r="D8" s="201"/>
      <c r="E8" s="201"/>
      <c r="F8" s="201"/>
      <c r="G8" s="201"/>
      <c r="H8" s="201"/>
      <c r="I8" s="201"/>
      <c r="J8" s="201"/>
    </row>
    <row r="9" spans="1:10" ht="38.25">
      <c r="A9" s="65"/>
      <c r="B9" s="65"/>
      <c r="C9" s="65"/>
      <c r="D9" s="65"/>
      <c r="E9" s="65"/>
      <c r="F9" s="65"/>
      <c r="G9" s="65"/>
      <c r="H9" s="68"/>
      <c r="I9" s="67"/>
      <c r="J9" s="67"/>
    </row>
    <row r="10" spans="1:10" ht="38.25">
      <c r="A10" s="65"/>
      <c r="B10" s="65"/>
      <c r="C10" s="65"/>
      <c r="D10" s="65"/>
      <c r="E10" s="65"/>
      <c r="F10" s="65"/>
      <c r="G10" s="65"/>
      <c r="H10" s="69"/>
      <c r="I10" s="67"/>
      <c r="J10" s="67"/>
    </row>
    <row r="11" spans="1:10" ht="38.25">
      <c r="A11" s="65"/>
      <c r="B11" s="65"/>
      <c r="C11" s="65"/>
      <c r="D11" s="65"/>
      <c r="E11" s="65"/>
      <c r="F11" s="65"/>
      <c r="G11" s="65"/>
      <c r="H11" s="70"/>
      <c r="I11" s="68"/>
      <c r="J11" s="68"/>
    </row>
    <row r="12" spans="1:10" ht="38.25">
      <c r="A12" s="65"/>
      <c r="B12" s="65"/>
      <c r="C12" s="65"/>
      <c r="D12" s="65"/>
      <c r="E12" s="65"/>
      <c r="F12" s="65"/>
      <c r="G12" s="65"/>
      <c r="H12" s="70"/>
      <c r="I12" s="68"/>
      <c r="J12" s="68"/>
    </row>
    <row r="13" spans="1:10" ht="31.5">
      <c r="A13" s="202" t="s">
        <v>57</v>
      </c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8.25">
      <c r="A14" s="65"/>
      <c r="B14" s="65"/>
      <c r="C14" s="65"/>
      <c r="D14" s="65"/>
      <c r="E14" s="65"/>
      <c r="F14" s="65"/>
      <c r="G14" s="65"/>
      <c r="H14" s="70"/>
      <c r="I14" s="68"/>
      <c r="J14" s="68"/>
    </row>
    <row r="15" spans="1:10" ht="38.25">
      <c r="A15" s="65"/>
      <c r="B15" s="65"/>
      <c r="C15" s="65"/>
      <c r="D15" s="65"/>
      <c r="E15" s="65"/>
      <c r="F15" s="65"/>
      <c r="G15" s="65"/>
      <c r="H15" s="70"/>
      <c r="I15" s="68"/>
      <c r="J15" s="68"/>
    </row>
    <row r="16" spans="1:10" ht="38.25">
      <c r="A16" s="65"/>
      <c r="B16" s="65"/>
      <c r="C16" s="65"/>
      <c r="D16" s="65"/>
      <c r="F16" s="65"/>
      <c r="G16" s="65"/>
      <c r="H16" s="70"/>
      <c r="I16" s="68"/>
      <c r="J16" s="68"/>
    </row>
    <row r="17" spans="1:10" ht="38.25">
      <c r="A17" s="65"/>
      <c r="B17" s="65"/>
      <c r="C17" s="65"/>
      <c r="E17" s="1" t="s">
        <v>61</v>
      </c>
      <c r="F17" s="65"/>
      <c r="G17" s="65"/>
      <c r="H17" s="70"/>
      <c r="I17" s="68"/>
      <c r="J17" s="68"/>
    </row>
    <row r="18" spans="1:10" ht="38.25">
      <c r="A18" s="65"/>
      <c r="B18" s="65"/>
      <c r="C18" s="65"/>
      <c r="D18" s="65"/>
      <c r="E18" s="65"/>
      <c r="F18" s="65"/>
      <c r="G18" s="65"/>
      <c r="H18" s="70"/>
      <c r="I18" s="68"/>
      <c r="J18" s="68"/>
    </row>
  </sheetData>
  <mergeCells count="5">
    <mergeCell ref="B2:D2"/>
    <mergeCell ref="A6:J6"/>
    <mergeCell ref="A7:J7"/>
    <mergeCell ref="A8:J8"/>
    <mergeCell ref="A13:J13"/>
  </mergeCells>
  <phoneticPr fontId="27" type="noConversion"/>
  <pageMargins left="0.69972223043441772" right="0.69972223043441772" top="0.75" bottom="0.75" header="0.30000001192092896" footer="0.3000000119209289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3"/>
  <sheetViews>
    <sheetView showGridLines="0" view="pageBreakPreview" zoomScaleSheetLayoutView="100" workbookViewId="0">
      <selection activeCell="C4" sqref="C4"/>
    </sheetView>
  </sheetViews>
  <sheetFormatPr defaultColWidth="13.42578125" defaultRowHeight="12"/>
  <cols>
    <col min="1" max="1" width="2.7109375" style="41" customWidth="1"/>
    <col min="2" max="2" width="9.140625" style="41" customWidth="1"/>
    <col min="3" max="3" width="21.7109375" style="41" customWidth="1"/>
    <col min="4" max="4" width="19.85546875" style="41" customWidth="1"/>
    <col min="5" max="5" width="29.42578125" style="41" customWidth="1"/>
    <col min="6" max="8" width="19" style="41" customWidth="1"/>
    <col min="9" max="12" width="13.42578125" style="41"/>
    <col min="13" max="13" width="17.28515625" style="41" bestFit="1" customWidth="1"/>
    <col min="14" max="14" width="5.7109375" style="41" customWidth="1"/>
    <col min="15" max="16384" width="13.42578125" style="41"/>
  </cols>
  <sheetData>
    <row r="1" spans="1:12" ht="35.25" customHeight="1">
      <c r="A1" s="227" t="s">
        <v>161</v>
      </c>
      <c r="B1" s="227"/>
      <c r="C1" s="227"/>
      <c r="D1" s="227"/>
      <c r="E1" s="227"/>
      <c r="F1" s="227"/>
      <c r="G1" s="227"/>
      <c r="H1" s="227"/>
      <c r="I1" s="2"/>
      <c r="J1" s="2"/>
      <c r="K1" s="2"/>
      <c r="L1" s="2"/>
    </row>
    <row r="2" spans="1:12" ht="35.25" customHeight="1">
      <c r="A2" s="227"/>
      <c r="B2" s="227"/>
      <c r="C2" s="227"/>
      <c r="D2" s="227"/>
      <c r="E2" s="227"/>
      <c r="F2" s="227"/>
      <c r="G2" s="227"/>
      <c r="H2" s="227"/>
      <c r="I2" s="2"/>
      <c r="J2" s="2"/>
      <c r="K2" s="2"/>
      <c r="L2" s="2"/>
    </row>
    <row r="3" spans="1:12" s="138" customFormat="1" ht="20.25" customHeight="1">
      <c r="B3" s="119" t="s">
        <v>94</v>
      </c>
      <c r="C3" s="81"/>
      <c r="D3" s="139"/>
      <c r="E3" s="139"/>
      <c r="F3" s="139"/>
      <c r="G3" s="139"/>
      <c r="H3" s="139"/>
      <c r="I3" s="140"/>
      <c r="J3" s="140"/>
      <c r="K3" s="140"/>
      <c r="L3" s="140"/>
    </row>
    <row r="4" spans="1:12" s="138" customFormat="1" ht="20.25" customHeight="1">
      <c r="B4" s="141" t="s">
        <v>162</v>
      </c>
      <c r="C4" s="142" t="s">
        <v>220</v>
      </c>
      <c r="D4" s="139"/>
      <c r="E4" s="139"/>
      <c r="F4" s="139"/>
      <c r="G4" s="139"/>
      <c r="H4" s="139"/>
      <c r="I4" s="140"/>
      <c r="J4" s="140"/>
      <c r="K4" s="140"/>
      <c r="L4" s="140"/>
    </row>
    <row r="5" spans="1:12" s="138" customFormat="1" ht="20.25" customHeight="1">
      <c r="B5" s="141" t="s">
        <v>163</v>
      </c>
      <c r="C5" s="143" t="s">
        <v>242</v>
      </c>
      <c r="D5" s="139"/>
      <c r="E5" s="139"/>
      <c r="F5" s="139"/>
      <c r="G5" s="139"/>
      <c r="H5" s="139"/>
      <c r="I5" s="140"/>
      <c r="J5" s="140"/>
      <c r="K5" s="140"/>
      <c r="L5" s="140"/>
    </row>
    <row r="6" spans="1:12" s="138" customFormat="1" ht="20.25" customHeight="1">
      <c r="B6" s="141" t="s">
        <v>164</v>
      </c>
      <c r="C6" s="144" t="s">
        <v>244</v>
      </c>
      <c r="D6" s="139"/>
      <c r="E6" s="139"/>
      <c r="F6" s="139"/>
      <c r="G6" s="139"/>
      <c r="H6" s="139"/>
      <c r="I6" s="140"/>
      <c r="J6" s="140"/>
      <c r="K6" s="140"/>
      <c r="L6" s="140"/>
    </row>
    <row r="7" spans="1:12" s="138" customFormat="1" ht="20.25" customHeight="1">
      <c r="B7" s="141"/>
      <c r="C7" s="144" t="s">
        <v>196</v>
      </c>
      <c r="D7" s="139"/>
      <c r="E7" s="139"/>
      <c r="F7" s="139"/>
      <c r="G7" s="139"/>
      <c r="H7" s="139"/>
      <c r="I7" s="140"/>
      <c r="J7" s="140"/>
      <c r="K7" s="140"/>
      <c r="L7" s="140"/>
    </row>
    <row r="8" spans="1:12" s="138" customFormat="1" ht="20.25" customHeight="1">
      <c r="B8" s="141"/>
      <c r="C8" s="142" t="s">
        <v>165</v>
      </c>
      <c r="D8" s="139"/>
      <c r="E8" s="139"/>
      <c r="F8" s="139"/>
      <c r="G8" s="139"/>
      <c r="H8" s="139"/>
      <c r="I8" s="140"/>
      <c r="J8" s="140"/>
      <c r="K8" s="140"/>
      <c r="L8" s="140"/>
    </row>
    <row r="9" spans="1:12" s="138" customFormat="1" ht="20.25" customHeight="1">
      <c r="B9" s="141"/>
      <c r="C9" s="142" t="s">
        <v>197</v>
      </c>
      <c r="D9" s="139"/>
      <c r="E9" s="139"/>
      <c r="F9" s="139"/>
      <c r="G9" s="139"/>
      <c r="H9" s="139"/>
      <c r="I9" s="140"/>
      <c r="J9" s="140"/>
      <c r="K9" s="140"/>
      <c r="L9" s="140"/>
    </row>
    <row r="10" spans="1:12" s="138" customFormat="1" ht="20.25" customHeight="1">
      <c r="B10" s="143"/>
      <c r="C10" s="145" t="s">
        <v>199</v>
      </c>
      <c r="D10" s="139"/>
      <c r="E10" s="139"/>
      <c r="F10" s="139"/>
      <c r="G10" s="139"/>
      <c r="H10" s="139"/>
      <c r="I10" s="140"/>
      <c r="J10" s="140"/>
      <c r="K10" s="140"/>
      <c r="L10" s="140"/>
    </row>
    <row r="11" spans="1:12" s="138" customFormat="1" ht="20.25" customHeight="1">
      <c r="B11" s="141" t="s">
        <v>166</v>
      </c>
      <c r="C11" s="143" t="s">
        <v>167</v>
      </c>
      <c r="D11" s="139"/>
      <c r="E11" s="139"/>
      <c r="F11" s="139"/>
      <c r="G11" s="139"/>
      <c r="H11" s="139"/>
      <c r="I11" s="140"/>
      <c r="J11" s="140"/>
      <c r="K11" s="140"/>
      <c r="L11" s="140"/>
    </row>
    <row r="12" spans="1:12" s="138" customFormat="1" ht="20.25" customHeight="1">
      <c r="B12" s="143"/>
      <c r="C12" s="146" t="s">
        <v>168</v>
      </c>
      <c r="D12" s="139"/>
      <c r="E12" s="139"/>
      <c r="F12" s="139"/>
      <c r="G12" s="139"/>
      <c r="H12" s="139"/>
      <c r="I12" s="140"/>
      <c r="J12" s="140"/>
      <c r="K12" s="140"/>
      <c r="L12" s="140"/>
    </row>
    <row r="13" spans="1:12" s="149" customFormat="1" ht="16.5">
      <c r="A13" s="147"/>
      <c r="B13" s="141" t="s">
        <v>169</v>
      </c>
      <c r="C13" s="143" t="s">
        <v>180</v>
      </c>
      <c r="D13" s="22"/>
      <c r="E13" s="22"/>
      <c r="F13" s="22"/>
      <c r="G13" s="22"/>
      <c r="H13" s="22"/>
      <c r="I13" s="148"/>
      <c r="J13" s="148"/>
      <c r="K13" s="148"/>
    </row>
    <row r="14" spans="1:12" s="149" customFormat="1" ht="16.5">
      <c r="A14" s="126"/>
      <c r="B14" s="143"/>
      <c r="C14" s="145" t="s">
        <v>170</v>
      </c>
      <c r="D14" s="22"/>
      <c r="E14" s="22"/>
      <c r="F14" s="22"/>
      <c r="G14" s="22"/>
      <c r="H14" s="22"/>
      <c r="I14" s="148"/>
      <c r="J14" s="148"/>
      <c r="K14" s="148"/>
    </row>
    <row r="15" spans="1:12" s="149" customFormat="1" ht="16.5">
      <c r="A15" s="126"/>
      <c r="B15" s="143"/>
      <c r="C15" s="145" t="s">
        <v>171</v>
      </c>
      <c r="D15" s="22"/>
      <c r="E15" s="22"/>
      <c r="F15" s="22"/>
      <c r="G15" s="22"/>
      <c r="H15" s="22"/>
      <c r="I15" s="148"/>
      <c r="J15" s="148"/>
      <c r="K15" s="148"/>
    </row>
    <row r="16" spans="1:12" s="138" customFormat="1" ht="20.25" customHeight="1">
      <c r="A16" s="126"/>
      <c r="B16" s="150"/>
      <c r="C16" s="151" t="s">
        <v>172</v>
      </c>
      <c r="D16" s="152"/>
      <c r="E16" s="152"/>
      <c r="F16" s="152"/>
      <c r="G16" s="152"/>
      <c r="I16" s="140"/>
      <c r="J16" s="140"/>
      <c r="K16" s="140"/>
      <c r="L16" s="140"/>
    </row>
    <row r="17" spans="1:20" s="138" customFormat="1" ht="20.25" customHeight="1">
      <c r="A17" s="153"/>
      <c r="B17" s="150"/>
      <c r="C17" s="142" t="s">
        <v>181</v>
      </c>
      <c r="D17" s="152"/>
      <c r="E17" s="152"/>
      <c r="F17" s="152"/>
      <c r="G17" s="152"/>
      <c r="H17" s="176"/>
      <c r="I17" s="140"/>
      <c r="J17" s="140"/>
      <c r="K17" s="140"/>
      <c r="L17" s="140"/>
    </row>
    <row r="18" spans="1:20" s="138" customFormat="1" ht="20.25" customHeight="1">
      <c r="A18" s="129"/>
      <c r="B18" s="150"/>
      <c r="C18" s="142" t="s">
        <v>173</v>
      </c>
      <c r="D18" s="154"/>
      <c r="E18" s="154"/>
      <c r="F18" s="154"/>
      <c r="H18" s="177"/>
      <c r="I18" s="140"/>
      <c r="J18" s="140"/>
      <c r="K18" s="140"/>
      <c r="L18" s="140"/>
    </row>
    <row r="19" spans="1:20" s="138" customFormat="1" ht="20.25" customHeight="1">
      <c r="B19" s="126"/>
      <c r="C19" s="160"/>
      <c r="D19" s="160"/>
      <c r="E19" s="160"/>
      <c r="F19" s="160"/>
      <c r="G19" s="152"/>
      <c r="H19" s="176" t="s">
        <v>38</v>
      </c>
      <c r="I19" s="140"/>
      <c r="J19" s="140"/>
      <c r="K19" s="140"/>
      <c r="L19" s="140"/>
    </row>
    <row r="20" spans="1:20" s="138" customFormat="1" ht="20.25" customHeight="1">
      <c r="B20" s="256" t="s">
        <v>50</v>
      </c>
      <c r="C20" s="256" t="s">
        <v>12</v>
      </c>
      <c r="D20" s="256" t="s">
        <v>33</v>
      </c>
      <c r="E20" s="256" t="s">
        <v>19</v>
      </c>
      <c r="F20" s="256" t="s">
        <v>187</v>
      </c>
      <c r="G20" s="253" t="s">
        <v>182</v>
      </c>
      <c r="H20" s="254"/>
      <c r="I20" s="254"/>
      <c r="J20" s="254"/>
      <c r="K20" s="255"/>
      <c r="L20" s="249" t="s">
        <v>178</v>
      </c>
      <c r="M20" s="249" t="s">
        <v>179</v>
      </c>
      <c r="N20" s="140"/>
      <c r="O20" s="140"/>
      <c r="P20" s="140"/>
    </row>
    <row r="21" spans="1:20" s="138" customFormat="1" ht="39" customHeight="1">
      <c r="B21" s="256"/>
      <c r="C21" s="256"/>
      <c r="D21" s="256"/>
      <c r="E21" s="256"/>
      <c r="F21" s="256"/>
      <c r="G21" s="178" t="s">
        <v>183</v>
      </c>
      <c r="H21" s="178" t="s">
        <v>184</v>
      </c>
      <c r="I21" s="162" t="s">
        <v>185</v>
      </c>
      <c r="J21" s="162" t="s">
        <v>186</v>
      </c>
      <c r="K21" s="162" t="s">
        <v>82</v>
      </c>
      <c r="L21" s="250"/>
      <c r="M21" s="250"/>
    </row>
    <row r="22" spans="1:20" s="138" customFormat="1" ht="21.75" customHeight="1">
      <c r="B22" s="163">
        <v>1</v>
      </c>
      <c r="C22" s="164" t="s">
        <v>192</v>
      </c>
      <c r="D22" s="164">
        <v>810992</v>
      </c>
      <c r="E22" s="165" t="s">
        <v>188</v>
      </c>
      <c r="F22" s="165" t="s">
        <v>189</v>
      </c>
      <c r="G22" s="179">
        <v>36342</v>
      </c>
      <c r="H22" s="179">
        <v>40178</v>
      </c>
      <c r="I22" s="136">
        <f t="shared" ref="I22:I41" si="0">DATEDIF(G22,H22,"M")+IF(H22-(EDATE(G22,DATEDIF(G22,H22,"M")))&gt;=15,1,0)</f>
        <v>126</v>
      </c>
      <c r="J22" s="170" t="s">
        <v>191</v>
      </c>
      <c r="K22" s="170" t="s">
        <v>190</v>
      </c>
      <c r="L22" s="166" t="s">
        <v>201</v>
      </c>
      <c r="M22" s="165" t="s">
        <v>202</v>
      </c>
    </row>
    <row r="23" spans="1:20" s="138" customFormat="1" ht="21.75" customHeight="1">
      <c r="B23" s="167">
        <v>2</v>
      </c>
      <c r="C23" s="168" t="s">
        <v>203</v>
      </c>
      <c r="D23" s="168">
        <v>840219</v>
      </c>
      <c r="E23" s="169" t="s">
        <v>205</v>
      </c>
      <c r="F23" s="169" t="s">
        <v>208</v>
      </c>
      <c r="G23" s="179">
        <v>39173</v>
      </c>
      <c r="H23" s="179">
        <v>39904</v>
      </c>
      <c r="I23" s="136">
        <f t="shared" si="0"/>
        <v>24</v>
      </c>
      <c r="J23" s="170" t="s">
        <v>191</v>
      </c>
      <c r="K23" s="170" t="s">
        <v>190</v>
      </c>
      <c r="L23" s="166" t="s">
        <v>210</v>
      </c>
      <c r="M23" s="165" t="s">
        <v>202</v>
      </c>
      <c r="R23" s="139"/>
      <c r="S23" s="139"/>
      <c r="T23" s="139"/>
    </row>
    <row r="24" spans="1:20" s="138" customFormat="1" ht="21.75" customHeight="1">
      <c r="B24" s="167">
        <v>3</v>
      </c>
      <c r="C24" s="168"/>
      <c r="D24" s="168"/>
      <c r="E24" s="169"/>
      <c r="F24" s="169"/>
      <c r="G24" s="179"/>
      <c r="H24" s="179"/>
      <c r="I24" s="136">
        <f t="shared" si="0"/>
        <v>0</v>
      </c>
      <c r="J24" s="170"/>
      <c r="K24" s="170"/>
      <c r="L24" s="170"/>
      <c r="M24" s="169"/>
      <c r="Q24" s="171"/>
      <c r="R24" s="149"/>
      <c r="S24" s="149"/>
      <c r="T24" s="148"/>
    </row>
    <row r="25" spans="1:20" s="138" customFormat="1" ht="21.75" customHeight="1">
      <c r="B25" s="167">
        <v>4</v>
      </c>
      <c r="C25" s="168"/>
      <c r="D25" s="168"/>
      <c r="E25" s="169"/>
      <c r="F25" s="169"/>
      <c r="G25" s="179"/>
      <c r="H25" s="179"/>
      <c r="I25" s="136">
        <f t="shared" si="0"/>
        <v>0</v>
      </c>
      <c r="J25" s="170"/>
      <c r="K25" s="170"/>
      <c r="L25" s="170"/>
      <c r="M25" s="169"/>
      <c r="Q25" s="171"/>
      <c r="R25" s="149"/>
      <c r="S25" s="149"/>
      <c r="T25" s="148"/>
    </row>
    <row r="26" spans="1:20" s="138" customFormat="1" ht="21.75" customHeight="1">
      <c r="B26" s="167">
        <v>5</v>
      </c>
      <c r="C26" s="168"/>
      <c r="D26" s="168"/>
      <c r="E26" s="169"/>
      <c r="F26" s="169"/>
      <c r="G26" s="179"/>
      <c r="H26" s="179"/>
      <c r="I26" s="136">
        <f t="shared" si="0"/>
        <v>0</v>
      </c>
      <c r="J26" s="170"/>
      <c r="K26" s="170"/>
      <c r="L26" s="170"/>
      <c r="M26" s="169"/>
      <c r="Q26" s="172"/>
      <c r="R26" s="149"/>
      <c r="S26" s="149"/>
      <c r="T26" s="148"/>
    </row>
    <row r="27" spans="1:20" s="138" customFormat="1" ht="21.75" customHeight="1">
      <c r="B27" s="167">
        <v>6</v>
      </c>
      <c r="C27" s="168"/>
      <c r="D27" s="168"/>
      <c r="E27" s="169"/>
      <c r="F27" s="169"/>
      <c r="G27" s="179"/>
      <c r="H27" s="179"/>
      <c r="I27" s="136">
        <f t="shared" si="0"/>
        <v>0</v>
      </c>
      <c r="J27" s="170"/>
      <c r="K27" s="170"/>
      <c r="L27" s="170"/>
      <c r="M27" s="169"/>
      <c r="Q27" s="172"/>
      <c r="R27" s="149"/>
      <c r="S27" s="149"/>
      <c r="T27" s="148"/>
    </row>
    <row r="28" spans="1:20" s="138" customFormat="1" ht="21.75" customHeight="1">
      <c r="B28" s="167">
        <v>7</v>
      </c>
      <c r="C28" s="168"/>
      <c r="D28" s="168"/>
      <c r="E28" s="169"/>
      <c r="F28" s="169"/>
      <c r="G28" s="179"/>
      <c r="H28" s="179"/>
      <c r="I28" s="136">
        <f t="shared" si="0"/>
        <v>0</v>
      </c>
      <c r="J28" s="170"/>
      <c r="K28" s="170"/>
      <c r="L28" s="170"/>
      <c r="M28" s="169"/>
      <c r="Q28" s="172"/>
      <c r="R28" s="149"/>
      <c r="S28" s="149"/>
      <c r="T28" s="148"/>
    </row>
    <row r="29" spans="1:20" s="138" customFormat="1" ht="21.75" customHeight="1">
      <c r="B29" s="167">
        <v>8</v>
      </c>
      <c r="C29" s="168"/>
      <c r="D29" s="168"/>
      <c r="E29" s="169"/>
      <c r="F29" s="169"/>
      <c r="G29" s="179"/>
      <c r="H29" s="179"/>
      <c r="I29" s="136">
        <f t="shared" si="0"/>
        <v>0</v>
      </c>
      <c r="J29" s="170"/>
      <c r="K29" s="170"/>
      <c r="L29" s="170"/>
      <c r="M29" s="169"/>
      <c r="Q29" s="4"/>
      <c r="R29" s="173"/>
      <c r="S29" s="174"/>
      <c r="T29" s="175"/>
    </row>
    <row r="30" spans="1:20" s="138" customFormat="1" ht="21.75" customHeight="1">
      <c r="B30" s="167">
        <v>9</v>
      </c>
      <c r="C30" s="168"/>
      <c r="D30" s="168"/>
      <c r="E30" s="169"/>
      <c r="F30" s="169"/>
      <c r="G30" s="179"/>
      <c r="H30" s="179"/>
      <c r="I30" s="136">
        <f t="shared" si="0"/>
        <v>0</v>
      </c>
      <c r="J30" s="170"/>
      <c r="K30" s="170"/>
      <c r="L30" s="170"/>
      <c r="M30" s="169"/>
      <c r="Q30" s="149"/>
      <c r="S30" s="149"/>
      <c r="T30" s="148"/>
    </row>
    <row r="31" spans="1:20" s="138" customFormat="1" ht="21.75" customHeight="1">
      <c r="B31" s="167">
        <v>10</v>
      </c>
      <c r="C31" s="168"/>
      <c r="D31" s="168"/>
      <c r="E31" s="169"/>
      <c r="F31" s="169"/>
      <c r="G31" s="179"/>
      <c r="H31" s="179"/>
      <c r="I31" s="136">
        <f t="shared" si="0"/>
        <v>0</v>
      </c>
      <c r="J31" s="170"/>
      <c r="K31" s="170"/>
      <c r="L31" s="170"/>
      <c r="M31" s="169"/>
      <c r="Q31" s="149"/>
      <c r="S31" s="149"/>
      <c r="T31" s="148"/>
    </row>
    <row r="32" spans="1:20" s="138" customFormat="1" ht="21.75" customHeight="1">
      <c r="B32" s="167">
        <v>11</v>
      </c>
      <c r="C32" s="168"/>
      <c r="D32" s="168"/>
      <c r="E32" s="169"/>
      <c r="F32" s="169"/>
      <c r="G32" s="179"/>
      <c r="H32" s="179"/>
      <c r="I32" s="136">
        <f t="shared" si="0"/>
        <v>0</v>
      </c>
      <c r="J32" s="170"/>
      <c r="K32" s="170"/>
      <c r="L32" s="170"/>
      <c r="M32" s="169"/>
    </row>
    <row r="33" spans="2:13" s="138" customFormat="1" ht="21.75" customHeight="1">
      <c r="B33" s="167">
        <v>12</v>
      </c>
      <c r="C33" s="168"/>
      <c r="D33" s="168"/>
      <c r="E33" s="169"/>
      <c r="F33" s="169"/>
      <c r="G33" s="179"/>
      <c r="H33" s="179"/>
      <c r="I33" s="136">
        <f t="shared" si="0"/>
        <v>0</v>
      </c>
      <c r="J33" s="170"/>
      <c r="K33" s="170"/>
      <c r="L33" s="170"/>
      <c r="M33" s="169"/>
    </row>
    <row r="34" spans="2:13" s="138" customFormat="1" ht="21.75" customHeight="1">
      <c r="B34" s="167">
        <v>13</v>
      </c>
      <c r="C34" s="168"/>
      <c r="D34" s="168"/>
      <c r="E34" s="169"/>
      <c r="F34" s="169"/>
      <c r="G34" s="179"/>
      <c r="H34" s="179"/>
      <c r="I34" s="136">
        <f t="shared" si="0"/>
        <v>0</v>
      </c>
      <c r="J34" s="170"/>
      <c r="K34" s="170"/>
      <c r="L34" s="170"/>
      <c r="M34" s="169"/>
    </row>
    <row r="35" spans="2:13" s="138" customFormat="1" ht="21.75" customHeight="1">
      <c r="B35" s="167">
        <v>14</v>
      </c>
      <c r="C35" s="168"/>
      <c r="D35" s="168"/>
      <c r="E35" s="169"/>
      <c r="F35" s="169"/>
      <c r="G35" s="179"/>
      <c r="H35" s="179"/>
      <c r="I35" s="136">
        <f t="shared" si="0"/>
        <v>0</v>
      </c>
      <c r="J35" s="170"/>
      <c r="K35" s="170"/>
      <c r="L35" s="170"/>
      <c r="M35" s="169"/>
    </row>
    <row r="36" spans="2:13" s="138" customFormat="1" ht="21.75" customHeight="1">
      <c r="B36" s="167">
        <v>15</v>
      </c>
      <c r="C36" s="168"/>
      <c r="D36" s="168"/>
      <c r="E36" s="169"/>
      <c r="F36" s="169"/>
      <c r="G36" s="179"/>
      <c r="H36" s="179"/>
      <c r="I36" s="136">
        <f t="shared" si="0"/>
        <v>0</v>
      </c>
      <c r="J36" s="170"/>
      <c r="K36" s="170"/>
      <c r="L36" s="170"/>
      <c r="M36" s="169"/>
    </row>
    <row r="37" spans="2:13" s="138" customFormat="1" ht="21.75" customHeight="1">
      <c r="B37" s="167">
        <v>16</v>
      </c>
      <c r="C37" s="168"/>
      <c r="D37" s="168"/>
      <c r="E37" s="169"/>
      <c r="F37" s="169"/>
      <c r="G37" s="179"/>
      <c r="H37" s="179"/>
      <c r="I37" s="136">
        <f t="shared" si="0"/>
        <v>0</v>
      </c>
      <c r="J37" s="170"/>
      <c r="K37" s="170"/>
      <c r="L37" s="170"/>
      <c r="M37" s="169"/>
    </row>
    <row r="38" spans="2:13" s="138" customFormat="1" ht="21.75" customHeight="1">
      <c r="B38" s="167">
        <v>17</v>
      </c>
      <c r="C38" s="168"/>
      <c r="D38" s="168"/>
      <c r="E38" s="169"/>
      <c r="F38" s="169"/>
      <c r="G38" s="179"/>
      <c r="H38" s="179"/>
      <c r="I38" s="136">
        <f t="shared" si="0"/>
        <v>0</v>
      </c>
      <c r="J38" s="170"/>
      <c r="K38" s="170"/>
      <c r="L38" s="170"/>
      <c r="M38" s="169"/>
    </row>
    <row r="39" spans="2:13" s="138" customFormat="1" ht="21.75" customHeight="1">
      <c r="B39" s="167">
        <v>18</v>
      </c>
      <c r="C39" s="168"/>
      <c r="D39" s="168"/>
      <c r="E39" s="169"/>
      <c r="F39" s="169"/>
      <c r="G39" s="179"/>
      <c r="H39" s="179"/>
      <c r="I39" s="136">
        <f t="shared" si="0"/>
        <v>0</v>
      </c>
      <c r="J39" s="170"/>
      <c r="K39" s="170"/>
      <c r="L39" s="170"/>
      <c r="M39" s="169"/>
    </row>
    <row r="40" spans="2:13" s="138" customFormat="1" ht="21.75" customHeight="1">
      <c r="B40" s="167">
        <v>19</v>
      </c>
      <c r="C40" s="168"/>
      <c r="D40" s="168"/>
      <c r="E40" s="169"/>
      <c r="F40" s="169"/>
      <c r="G40" s="179"/>
      <c r="H40" s="179"/>
      <c r="I40" s="136">
        <f t="shared" si="0"/>
        <v>0</v>
      </c>
      <c r="J40" s="170"/>
      <c r="K40" s="170"/>
      <c r="L40" s="170"/>
      <c r="M40" s="169"/>
    </row>
    <row r="41" spans="2:13" s="138" customFormat="1" ht="21.75" customHeight="1">
      <c r="B41" s="167">
        <v>20</v>
      </c>
      <c r="C41" s="168"/>
      <c r="D41" s="168"/>
      <c r="E41" s="169"/>
      <c r="F41" s="169"/>
      <c r="G41" s="179"/>
      <c r="H41" s="179"/>
      <c r="I41" s="136">
        <f t="shared" si="0"/>
        <v>0</v>
      </c>
      <c r="J41" s="170"/>
      <c r="K41" s="170"/>
      <c r="L41" s="170"/>
      <c r="M41" s="169"/>
    </row>
    <row r="42" spans="2:13" s="138" customFormat="1" ht="13.5"/>
    <row r="43" spans="2:13" s="138" customFormat="1" ht="13.5"/>
  </sheetData>
  <mergeCells count="9">
    <mergeCell ref="L20:L21"/>
    <mergeCell ref="M20:M21"/>
    <mergeCell ref="G20:K20"/>
    <mergeCell ref="A1:H2"/>
    <mergeCell ref="B20:B21"/>
    <mergeCell ref="C20:C21"/>
    <mergeCell ref="D20:D21"/>
    <mergeCell ref="E20:E21"/>
    <mergeCell ref="F20:F21"/>
  </mergeCells>
  <phoneticPr fontId="27" type="noConversion"/>
  <pageMargins left="0.75" right="0.75" top="1" bottom="1" header="0.5" footer="0.5"/>
  <pageSetup paperSize="9" scale="38" orientation="portrait" r:id="rId1"/>
  <colBreaks count="1" manualBreakCount="1">
    <brk id="14" max="4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7"/>
  <sheetViews>
    <sheetView showGridLines="0" view="pageBreakPreview" zoomScaleSheetLayoutView="100" workbookViewId="0">
      <selection sqref="A1:F2"/>
    </sheetView>
  </sheetViews>
  <sheetFormatPr defaultColWidth="13.42578125" defaultRowHeight="12"/>
  <cols>
    <col min="1" max="1" width="2.7109375" style="41" customWidth="1"/>
    <col min="2" max="2" width="9.140625" style="41" customWidth="1"/>
    <col min="3" max="3" width="21.7109375" style="41" customWidth="1"/>
    <col min="4" max="6" width="19" style="41" customWidth="1"/>
    <col min="7" max="7" width="18.140625" style="41" customWidth="1"/>
    <col min="8" max="8" width="2.7109375" style="41" customWidth="1"/>
    <col min="9" max="16384" width="13.42578125" style="41"/>
  </cols>
  <sheetData>
    <row r="1" spans="1:9" ht="35.25" customHeight="1">
      <c r="A1" s="227" t="s">
        <v>213</v>
      </c>
      <c r="B1" s="227"/>
      <c r="C1" s="227"/>
      <c r="D1" s="227"/>
      <c r="E1" s="227"/>
      <c r="F1" s="227"/>
      <c r="G1" s="2"/>
      <c r="H1" s="2"/>
    </row>
    <row r="2" spans="1:9" ht="35.25" customHeight="1">
      <c r="A2" s="227"/>
      <c r="B2" s="227"/>
      <c r="C2" s="227"/>
      <c r="D2" s="227"/>
      <c r="E2" s="227"/>
      <c r="F2" s="227"/>
      <c r="G2" s="2"/>
      <c r="H2" s="2"/>
    </row>
    <row r="3" spans="1:9" s="138" customFormat="1" ht="20.25" customHeight="1">
      <c r="B3" s="119" t="s">
        <v>94</v>
      </c>
      <c r="C3" s="81"/>
      <c r="D3" s="139"/>
      <c r="E3" s="139"/>
      <c r="F3" s="139"/>
      <c r="G3" s="140"/>
      <c r="H3" s="140"/>
    </row>
    <row r="4" spans="1:9" s="138" customFormat="1" ht="20.25" customHeight="1">
      <c r="B4" s="120" t="s">
        <v>90</v>
      </c>
      <c r="C4" s="22"/>
      <c r="D4" s="139"/>
      <c r="E4" s="139"/>
      <c r="F4" s="139"/>
      <c r="G4" s="140"/>
      <c r="H4" s="140"/>
    </row>
    <row r="5" spans="1:9" s="138" customFormat="1" ht="20.25" customHeight="1">
      <c r="B5" s="120" t="s">
        <v>91</v>
      </c>
      <c r="C5" s="22"/>
      <c r="D5" s="139"/>
      <c r="E5" s="139"/>
      <c r="F5" s="139"/>
      <c r="G5" s="140"/>
      <c r="H5" s="140"/>
    </row>
    <row r="6" spans="1:9" s="138" customFormat="1" ht="20.25" customHeight="1">
      <c r="B6" s="120" t="s">
        <v>225</v>
      </c>
      <c r="C6" s="81"/>
      <c r="D6" s="139"/>
      <c r="E6" s="139"/>
      <c r="F6" s="139"/>
      <c r="G6" s="140"/>
      <c r="H6" s="140"/>
    </row>
    <row r="7" spans="1:9" s="138" customFormat="1" ht="20.25" customHeight="1">
      <c r="B7" s="120" t="s">
        <v>226</v>
      </c>
      <c r="C7" s="81"/>
      <c r="D7" s="139"/>
      <c r="E7" s="139"/>
      <c r="F7" s="139"/>
      <c r="G7" s="140"/>
      <c r="H7" s="140"/>
    </row>
    <row r="8" spans="1:9" s="138" customFormat="1" ht="20.25" customHeight="1">
      <c r="B8" s="120" t="s">
        <v>227</v>
      </c>
      <c r="C8" s="81"/>
      <c r="D8" s="139"/>
      <c r="E8" s="139"/>
      <c r="F8" s="139"/>
      <c r="G8" s="140"/>
      <c r="H8" s="140"/>
    </row>
    <row r="9" spans="1:9" s="138" customFormat="1" ht="20.25" customHeight="1">
      <c r="B9" s="120" t="s">
        <v>232</v>
      </c>
      <c r="C9" s="81"/>
      <c r="D9" s="139"/>
      <c r="E9" s="139"/>
      <c r="F9" s="139"/>
      <c r="G9" s="140"/>
      <c r="H9" s="140"/>
    </row>
    <row r="10" spans="1:9" s="138" customFormat="1" ht="20.25" customHeight="1">
      <c r="B10" s="120" t="s">
        <v>233</v>
      </c>
      <c r="C10" s="81"/>
      <c r="D10" s="139"/>
      <c r="E10" s="139"/>
      <c r="F10" s="139"/>
      <c r="G10" s="140"/>
      <c r="H10" s="140"/>
    </row>
    <row r="11" spans="1:9" s="182" customFormat="1" ht="20.25" customHeight="1">
      <c r="A11" s="180"/>
      <c r="B11" s="180"/>
      <c r="C11" s="180"/>
      <c r="D11" s="180"/>
      <c r="E11" s="180"/>
      <c r="F11" s="180"/>
      <c r="G11" s="181"/>
      <c r="H11" s="181"/>
    </row>
    <row r="12" spans="1:9" s="182" customFormat="1" ht="20.25" customHeight="1">
      <c r="A12" s="180"/>
      <c r="B12" s="257" t="s">
        <v>214</v>
      </c>
      <c r="C12" s="258"/>
      <c r="D12" s="183" t="s">
        <v>215</v>
      </c>
      <c r="E12" s="183" t="s">
        <v>216</v>
      </c>
      <c r="F12" s="183" t="s">
        <v>217</v>
      </c>
      <c r="G12" s="181"/>
      <c r="H12" s="181"/>
    </row>
    <row r="13" spans="1:9" s="182" customFormat="1" ht="16.5">
      <c r="A13" s="180"/>
      <c r="B13" s="259" t="s">
        <v>219</v>
      </c>
      <c r="C13" s="259"/>
      <c r="D13" s="184">
        <f>SUMIF($C$18:$C$37,$B13,E$18:E$37)</f>
        <v>100</v>
      </c>
      <c r="E13" s="184">
        <f>SUMIF($C$18:$C$37,$B13,F$18:F$37)</f>
        <v>0</v>
      </c>
      <c r="F13" s="184">
        <f>D13+E13</f>
        <v>100</v>
      </c>
      <c r="G13" s="181"/>
      <c r="H13" s="181"/>
    </row>
    <row r="14" spans="1:9" s="182" customFormat="1" ht="16.5">
      <c r="A14" s="185"/>
      <c r="B14" s="259" t="s">
        <v>218</v>
      </c>
      <c r="C14" s="259"/>
      <c r="D14" s="184">
        <f>SUMIF($C$18:$C$37,$B14,E$18:E$37)</f>
        <v>0</v>
      </c>
      <c r="E14" s="184">
        <f>SUMIF($C$18:$C$37,$B14,F$18:F$37)</f>
        <v>1000</v>
      </c>
      <c r="F14" s="184">
        <f>D14+E14</f>
        <v>1000</v>
      </c>
      <c r="G14" s="181"/>
      <c r="H14" s="181"/>
    </row>
    <row r="15" spans="1:9" s="138" customFormat="1" ht="20.25" customHeight="1">
      <c r="B15" s="259" t="s">
        <v>231</v>
      </c>
      <c r="C15" s="259"/>
      <c r="D15" s="184">
        <f>SUM(D13:D14)</f>
        <v>100</v>
      </c>
      <c r="E15" s="184">
        <f t="shared" ref="E15:F15" si="0">SUM(E13:E14)</f>
        <v>1000</v>
      </c>
      <c r="F15" s="184">
        <f t="shared" si="0"/>
        <v>1100</v>
      </c>
      <c r="G15" s="140"/>
      <c r="H15" s="140"/>
    </row>
    <row r="16" spans="1:9" s="138" customFormat="1" ht="20.25" customHeight="1">
      <c r="B16" s="120"/>
      <c r="C16" s="120"/>
      <c r="D16" s="120"/>
      <c r="E16" s="120"/>
      <c r="F16" s="120"/>
      <c r="G16" s="120" t="s">
        <v>228</v>
      </c>
      <c r="H16" s="120"/>
      <c r="I16" s="120"/>
    </row>
    <row r="17" spans="2:13" s="138" customFormat="1" ht="20.25" customHeight="1">
      <c r="B17" s="178" t="s">
        <v>50</v>
      </c>
      <c r="C17" s="178" t="s">
        <v>222</v>
      </c>
      <c r="D17" s="178" t="s">
        <v>223</v>
      </c>
      <c r="E17" s="178" t="s">
        <v>215</v>
      </c>
      <c r="F17" s="178" t="s">
        <v>216</v>
      </c>
      <c r="G17" s="178" t="s">
        <v>217</v>
      </c>
      <c r="H17" s="140"/>
      <c r="I17" s="140"/>
    </row>
    <row r="18" spans="2:13" s="138" customFormat="1" ht="21.75" customHeight="1">
      <c r="B18" s="163">
        <v>1</v>
      </c>
      <c r="C18" s="164" t="s">
        <v>219</v>
      </c>
      <c r="D18" s="164" t="s">
        <v>224</v>
      </c>
      <c r="E18" s="186">
        <v>100</v>
      </c>
      <c r="F18" s="187"/>
      <c r="G18" s="184">
        <f>E18+F18</f>
        <v>100</v>
      </c>
    </row>
    <row r="19" spans="2:13" s="138" customFormat="1" ht="21.75" customHeight="1">
      <c r="B19" s="167">
        <v>2</v>
      </c>
      <c r="C19" s="168" t="s">
        <v>230</v>
      </c>
      <c r="D19" s="168" t="s">
        <v>229</v>
      </c>
      <c r="E19" s="188"/>
      <c r="F19" s="189">
        <v>1000</v>
      </c>
      <c r="G19" s="184">
        <f t="shared" ref="G19:G37" si="1">E19+F19</f>
        <v>1000</v>
      </c>
      <c r="K19" s="139"/>
      <c r="L19" s="139"/>
      <c r="M19" s="139"/>
    </row>
    <row r="20" spans="2:13" s="138" customFormat="1" ht="21.75" customHeight="1">
      <c r="B20" s="167">
        <v>3</v>
      </c>
      <c r="C20" s="168"/>
      <c r="D20" s="168"/>
      <c r="E20" s="188"/>
      <c r="F20" s="189"/>
      <c r="G20" s="184">
        <f t="shared" si="1"/>
        <v>0</v>
      </c>
      <c r="J20" s="171"/>
      <c r="K20" s="149"/>
      <c r="L20" s="149"/>
      <c r="M20" s="148"/>
    </row>
    <row r="21" spans="2:13" s="138" customFormat="1" ht="21.75" customHeight="1">
      <c r="B21" s="167">
        <v>4</v>
      </c>
      <c r="C21" s="168"/>
      <c r="D21" s="168"/>
      <c r="E21" s="188"/>
      <c r="F21" s="189"/>
      <c r="G21" s="184">
        <f t="shared" si="1"/>
        <v>0</v>
      </c>
      <c r="J21" s="171"/>
      <c r="K21" s="149"/>
      <c r="L21" s="149"/>
      <c r="M21" s="148"/>
    </row>
    <row r="22" spans="2:13" s="138" customFormat="1" ht="21.75" customHeight="1">
      <c r="B22" s="167">
        <v>5</v>
      </c>
      <c r="C22" s="168"/>
      <c r="D22" s="168"/>
      <c r="E22" s="188"/>
      <c r="F22" s="189"/>
      <c r="G22" s="184">
        <f t="shared" si="1"/>
        <v>0</v>
      </c>
      <c r="J22" s="172"/>
      <c r="K22" s="149"/>
      <c r="L22" s="149"/>
      <c r="M22" s="148"/>
    </row>
    <row r="23" spans="2:13" s="138" customFormat="1" ht="21.75" customHeight="1">
      <c r="B23" s="167">
        <v>6</v>
      </c>
      <c r="C23" s="168"/>
      <c r="D23" s="168"/>
      <c r="E23" s="188"/>
      <c r="F23" s="189"/>
      <c r="G23" s="184">
        <f t="shared" si="1"/>
        <v>0</v>
      </c>
      <c r="J23" s="172"/>
      <c r="K23" s="149"/>
      <c r="L23" s="149"/>
      <c r="M23" s="148"/>
    </row>
    <row r="24" spans="2:13" s="138" customFormat="1" ht="21.75" customHeight="1">
      <c r="B24" s="167">
        <v>7</v>
      </c>
      <c r="C24" s="168"/>
      <c r="D24" s="168"/>
      <c r="E24" s="188"/>
      <c r="F24" s="189"/>
      <c r="G24" s="184">
        <f t="shared" si="1"/>
        <v>0</v>
      </c>
      <c r="J24" s="172"/>
      <c r="K24" s="149"/>
      <c r="L24" s="149"/>
      <c r="M24" s="148"/>
    </row>
    <row r="25" spans="2:13" s="138" customFormat="1" ht="21.75" customHeight="1">
      <c r="B25" s="167">
        <v>8</v>
      </c>
      <c r="C25" s="168"/>
      <c r="D25" s="168"/>
      <c r="E25" s="188"/>
      <c r="F25" s="189"/>
      <c r="G25" s="184">
        <f t="shared" si="1"/>
        <v>0</v>
      </c>
      <c r="J25" s="4"/>
      <c r="K25" s="173"/>
      <c r="L25" s="174"/>
      <c r="M25" s="175"/>
    </row>
    <row r="26" spans="2:13" s="138" customFormat="1" ht="21.75" customHeight="1">
      <c r="B26" s="167">
        <v>9</v>
      </c>
      <c r="C26" s="168"/>
      <c r="D26" s="168"/>
      <c r="E26" s="188"/>
      <c r="F26" s="189"/>
      <c r="G26" s="184">
        <f t="shared" si="1"/>
        <v>0</v>
      </c>
      <c r="J26" s="149"/>
      <c r="L26" s="149"/>
      <c r="M26" s="148"/>
    </row>
    <row r="27" spans="2:13" s="138" customFormat="1" ht="21.75" customHeight="1">
      <c r="B27" s="167">
        <v>10</v>
      </c>
      <c r="C27" s="168"/>
      <c r="D27" s="168"/>
      <c r="E27" s="188"/>
      <c r="F27" s="189"/>
      <c r="G27" s="184">
        <f t="shared" si="1"/>
        <v>0</v>
      </c>
      <c r="J27" s="149"/>
      <c r="L27" s="149"/>
      <c r="M27" s="148"/>
    </row>
    <row r="28" spans="2:13" s="138" customFormat="1" ht="21.75" customHeight="1">
      <c r="B28" s="167">
        <v>11</v>
      </c>
      <c r="C28" s="168"/>
      <c r="D28" s="168"/>
      <c r="E28" s="188"/>
      <c r="F28" s="189"/>
      <c r="G28" s="184">
        <f t="shared" si="1"/>
        <v>0</v>
      </c>
    </row>
    <row r="29" spans="2:13" s="138" customFormat="1" ht="21.75" customHeight="1">
      <c r="B29" s="167">
        <v>12</v>
      </c>
      <c r="C29" s="168"/>
      <c r="D29" s="168"/>
      <c r="E29" s="188"/>
      <c r="F29" s="189"/>
      <c r="G29" s="184">
        <f t="shared" si="1"/>
        <v>0</v>
      </c>
    </row>
    <row r="30" spans="2:13" s="138" customFormat="1" ht="21.75" customHeight="1">
      <c r="B30" s="167">
        <v>13</v>
      </c>
      <c r="C30" s="168"/>
      <c r="D30" s="168"/>
      <c r="E30" s="188"/>
      <c r="F30" s="189"/>
      <c r="G30" s="184">
        <f t="shared" si="1"/>
        <v>0</v>
      </c>
    </row>
    <row r="31" spans="2:13" s="138" customFormat="1" ht="21.75" customHeight="1">
      <c r="B31" s="167">
        <v>14</v>
      </c>
      <c r="C31" s="168"/>
      <c r="D31" s="168"/>
      <c r="E31" s="188"/>
      <c r="F31" s="189"/>
      <c r="G31" s="184">
        <f t="shared" si="1"/>
        <v>0</v>
      </c>
    </row>
    <row r="32" spans="2:13" s="138" customFormat="1" ht="21.75" customHeight="1">
      <c r="B32" s="167">
        <v>15</v>
      </c>
      <c r="C32" s="168"/>
      <c r="D32" s="168"/>
      <c r="E32" s="188"/>
      <c r="F32" s="189"/>
      <c r="G32" s="184">
        <f t="shared" si="1"/>
        <v>0</v>
      </c>
    </row>
    <row r="33" spans="2:7" s="138" customFormat="1" ht="21.75" customHeight="1">
      <c r="B33" s="167">
        <v>16</v>
      </c>
      <c r="C33" s="168"/>
      <c r="D33" s="168"/>
      <c r="E33" s="188"/>
      <c r="F33" s="189"/>
      <c r="G33" s="184">
        <f t="shared" si="1"/>
        <v>0</v>
      </c>
    </row>
    <row r="34" spans="2:7" s="138" customFormat="1" ht="21.75" customHeight="1">
      <c r="B34" s="167">
        <v>17</v>
      </c>
      <c r="C34" s="168"/>
      <c r="D34" s="168"/>
      <c r="E34" s="188"/>
      <c r="F34" s="189"/>
      <c r="G34" s="184">
        <f t="shared" si="1"/>
        <v>0</v>
      </c>
    </row>
    <row r="35" spans="2:7" s="138" customFormat="1" ht="21.75" customHeight="1">
      <c r="B35" s="167">
        <v>18</v>
      </c>
      <c r="C35" s="168"/>
      <c r="D35" s="168"/>
      <c r="E35" s="188"/>
      <c r="F35" s="189"/>
      <c r="G35" s="184">
        <f t="shared" si="1"/>
        <v>0</v>
      </c>
    </row>
    <row r="36" spans="2:7" s="138" customFormat="1" ht="21.75" customHeight="1">
      <c r="B36" s="167">
        <v>19</v>
      </c>
      <c r="C36" s="168"/>
      <c r="D36" s="168"/>
      <c r="E36" s="188"/>
      <c r="F36" s="189"/>
      <c r="G36" s="184">
        <f t="shared" si="1"/>
        <v>0</v>
      </c>
    </row>
    <row r="37" spans="2:7" s="138" customFormat="1" ht="21.75" customHeight="1">
      <c r="B37" s="167">
        <v>20</v>
      </c>
      <c r="C37" s="168"/>
      <c r="D37" s="168"/>
      <c r="E37" s="188"/>
      <c r="F37" s="189"/>
      <c r="G37" s="184">
        <f t="shared" si="1"/>
        <v>0</v>
      </c>
    </row>
    <row r="38" spans="2:7" s="138" customFormat="1" ht="13.5"/>
    <row r="39" spans="2:7" s="137" customFormat="1" ht="14.25"/>
    <row r="40" spans="2:7" s="137" customFormat="1" ht="14.25"/>
    <row r="41" spans="2:7" s="137" customFormat="1" ht="14.25"/>
    <row r="42" spans="2:7" s="137" customFormat="1" ht="14.25"/>
    <row r="43" spans="2:7" s="137" customFormat="1" ht="14.25"/>
    <row r="44" spans="2:7" s="137" customFormat="1" ht="14.25"/>
    <row r="45" spans="2:7" s="137" customFormat="1" ht="14.25"/>
    <row r="46" spans="2:7" s="137" customFormat="1" ht="14.25"/>
    <row r="47" spans="2:7" s="137" customFormat="1" ht="14.25"/>
  </sheetData>
  <mergeCells count="5">
    <mergeCell ref="B12:C12"/>
    <mergeCell ref="B13:C13"/>
    <mergeCell ref="B14:C14"/>
    <mergeCell ref="B15:C15"/>
    <mergeCell ref="A1:F2"/>
  </mergeCells>
  <phoneticPr fontId="27" type="noConversion"/>
  <pageMargins left="0.75" right="0.75" top="1" bottom="1" header="0.5" footer="0.5"/>
  <pageSetup paperSize="9" scale="38" orientation="portrait" r:id="rId1"/>
  <colBreaks count="1" manualBreakCount="1">
    <brk id="8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9"/>
  <sheetViews>
    <sheetView showGridLines="0" view="pageBreakPreview" zoomScaleSheetLayoutView="100" workbookViewId="0">
      <selection activeCell="D26" sqref="D26"/>
    </sheetView>
  </sheetViews>
  <sheetFormatPr defaultRowHeight="17.25"/>
  <cols>
    <col min="1" max="1" width="9.140625" style="43"/>
    <col min="2" max="3" width="11.140625" style="43" customWidth="1"/>
    <col min="4" max="4" width="12.140625" style="43" customWidth="1"/>
    <col min="5" max="16384" width="9.140625" style="43"/>
  </cols>
  <sheetData>
    <row r="1" spans="1:13" s="56" customFormat="1" ht="33.75">
      <c r="A1" s="203" t="s">
        <v>31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18.75" customHeight="1"/>
    <row r="3" spans="1:13" ht="18.75" customHeight="1"/>
    <row r="4" spans="1:13" ht="18.75" customHeight="1">
      <c r="A4" s="44" t="s">
        <v>1</v>
      </c>
    </row>
    <row r="5" spans="1:13" ht="18.75" customHeight="1">
      <c r="A5" s="44"/>
    </row>
    <row r="6" spans="1:13" ht="18.75" customHeight="1">
      <c r="A6" s="44" t="s">
        <v>43</v>
      </c>
    </row>
    <row r="7" spans="1:13" ht="18.75" customHeight="1">
      <c r="A7" s="44"/>
    </row>
    <row r="8" spans="1:13" ht="18.75" customHeight="1">
      <c r="A8" s="44" t="s">
        <v>44</v>
      </c>
    </row>
    <row r="9" spans="1:13" ht="18.75" customHeight="1"/>
    <row r="10" spans="1:13" ht="18.75" customHeight="1">
      <c r="A10" s="44" t="s">
        <v>5</v>
      </c>
    </row>
    <row r="11" spans="1:13" ht="18.75" customHeight="1"/>
    <row r="12" spans="1:13" ht="18.75" customHeight="1">
      <c r="A12" s="44" t="s">
        <v>3</v>
      </c>
      <c r="B12" s="45"/>
    </row>
    <row r="13" spans="1:13" ht="18.75" customHeight="1">
      <c r="A13" s="46" t="s">
        <v>0</v>
      </c>
      <c r="J13" s="47"/>
    </row>
    <row r="14" spans="1:13" ht="18.75" customHeight="1">
      <c r="A14" s="48" t="s">
        <v>2</v>
      </c>
      <c r="B14" s="49"/>
    </row>
    <row r="15" spans="1:13" s="51" customFormat="1" ht="18.75" customHeight="1">
      <c r="A15" s="44"/>
      <c r="B15" s="50"/>
    </row>
    <row r="16" spans="1:13" ht="18.75" customHeight="1">
      <c r="A16" s="44" t="s">
        <v>4</v>
      </c>
    </row>
    <row r="17" spans="1:5" ht="18.75" customHeight="1"/>
    <row r="18" spans="1:5" ht="18.75" customHeight="1">
      <c r="A18" s="44" t="s">
        <v>29</v>
      </c>
    </row>
    <row r="19" spans="1:5" ht="18.75" customHeight="1"/>
    <row r="20" spans="1:5" ht="18.75" customHeight="1">
      <c r="A20" s="44" t="s">
        <v>56</v>
      </c>
    </row>
    <row r="21" spans="1:5" ht="18.75" customHeight="1"/>
    <row r="22" spans="1:5" ht="18.75" customHeight="1">
      <c r="B22" s="205"/>
      <c r="C22" s="205"/>
      <c r="D22" s="205"/>
      <c r="E22" s="205"/>
    </row>
    <row r="23" spans="1:5" ht="18.75" customHeight="1">
      <c r="B23" s="205"/>
      <c r="C23" s="205"/>
      <c r="D23" s="205"/>
      <c r="E23" s="205"/>
    </row>
    <row r="24" spans="1:5" ht="18.75" customHeight="1">
      <c r="B24" s="205"/>
      <c r="C24" s="205"/>
      <c r="D24" s="205"/>
      <c r="E24" s="205"/>
    </row>
    <row r="25" spans="1:5" ht="18.75" customHeight="1">
      <c r="B25" s="204"/>
      <c r="C25" s="204"/>
      <c r="D25" s="204"/>
      <c r="E25" s="53"/>
    </row>
    <row r="26" spans="1:5" ht="18.75" customHeight="1">
      <c r="B26" s="52"/>
      <c r="C26" s="52"/>
      <c r="D26" s="52"/>
      <c r="E26" s="52"/>
    </row>
    <row r="27" spans="1:5" ht="18.75" customHeight="1">
      <c r="B27" s="52"/>
      <c r="C27" s="52"/>
      <c r="D27" s="52"/>
      <c r="E27" s="52"/>
    </row>
    <row r="28" spans="1:5" ht="18.75" customHeight="1">
      <c r="A28" s="54"/>
    </row>
    <row r="29" spans="1:5" ht="18.75" customHeight="1">
      <c r="A29" s="47"/>
      <c r="B29" s="55"/>
    </row>
  </sheetData>
  <mergeCells count="3">
    <mergeCell ref="A1:M1"/>
    <mergeCell ref="B25:D25"/>
    <mergeCell ref="B22:E24"/>
  </mergeCells>
  <phoneticPr fontId="27" type="noConversion"/>
  <printOptions horizontalCentered="1"/>
  <pageMargins left="0.39347222447395325" right="0.59041666984558105" top="0.59041666984558105" bottom="0.59041666984558105" header="0.59041666984558105" footer="0.59041666984558105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M28"/>
  <sheetViews>
    <sheetView view="pageBreakPreview" zoomScaleSheetLayoutView="100" workbookViewId="0">
      <selection activeCell="I35" sqref="I35"/>
    </sheetView>
  </sheetViews>
  <sheetFormatPr defaultRowHeight="16.5"/>
  <cols>
    <col min="1" max="4" width="9.140625" style="30"/>
    <col min="5" max="13" width="12.28515625" style="30" customWidth="1"/>
    <col min="14" max="16384" width="9.140625" style="30"/>
  </cols>
  <sheetData>
    <row r="3" spans="2:13" ht="45.75" customHeight="1">
      <c r="B3" s="227" t="s">
        <v>63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2:13" ht="45.75" customHeight="1"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5" spans="2:13" ht="20.25">
      <c r="B5" s="32"/>
      <c r="C5" s="33"/>
      <c r="D5" s="33"/>
      <c r="E5" s="33"/>
      <c r="F5" s="33"/>
      <c r="G5" s="33"/>
      <c r="H5" s="33"/>
      <c r="I5" s="33"/>
    </row>
    <row r="6" spans="2:13" ht="33.75" customHeight="1"/>
    <row r="7" spans="2:13" ht="33.75" customHeight="1">
      <c r="B7" s="225" t="s">
        <v>36</v>
      </c>
      <c r="C7" s="226"/>
      <c r="D7" s="226"/>
      <c r="E7" s="228"/>
      <c r="F7" s="228"/>
      <c r="G7" s="228"/>
      <c r="H7" s="228"/>
      <c r="I7" s="228"/>
      <c r="J7" s="228"/>
      <c r="K7" s="228"/>
      <c r="L7" s="228"/>
      <c r="M7" s="229"/>
    </row>
    <row r="8" spans="2:13" ht="33.75" customHeight="1">
      <c r="B8" s="225" t="s">
        <v>6</v>
      </c>
      <c r="C8" s="226"/>
      <c r="D8" s="226"/>
      <c r="E8" s="228"/>
      <c r="F8" s="228"/>
      <c r="G8" s="228"/>
      <c r="H8" s="228"/>
      <c r="I8" s="228"/>
      <c r="J8" s="228"/>
      <c r="K8" s="228"/>
      <c r="L8" s="228"/>
      <c r="M8" s="229"/>
    </row>
    <row r="9" spans="2:13" ht="33.75" customHeight="1">
      <c r="B9" s="218" t="s">
        <v>42</v>
      </c>
      <c r="C9" s="219"/>
      <c r="D9" s="220"/>
      <c r="E9" s="18" t="s">
        <v>14</v>
      </c>
      <c r="F9" s="230"/>
      <c r="G9" s="229"/>
      <c r="H9" s="18" t="s">
        <v>21</v>
      </c>
      <c r="I9" s="230"/>
      <c r="J9" s="229"/>
      <c r="K9" s="18" t="s">
        <v>24</v>
      </c>
      <c r="L9" s="222"/>
      <c r="M9" s="224"/>
    </row>
    <row r="10" spans="2:13" ht="33.75" customHeight="1">
      <c r="B10" s="217" t="s">
        <v>34</v>
      </c>
      <c r="C10" s="217"/>
      <c r="D10" s="217"/>
      <c r="E10" s="18" t="s">
        <v>11</v>
      </c>
      <c r="F10" s="230"/>
      <c r="G10" s="229"/>
      <c r="H10" s="18" t="s">
        <v>10</v>
      </c>
      <c r="I10" s="230"/>
      <c r="J10" s="229"/>
      <c r="K10" s="20" t="s">
        <v>17</v>
      </c>
      <c r="L10" s="222"/>
      <c r="M10" s="224"/>
    </row>
    <row r="11" spans="2:13" ht="33.75" customHeight="1">
      <c r="B11" s="217"/>
      <c r="C11" s="217"/>
      <c r="D11" s="217"/>
      <c r="E11" s="20" t="s">
        <v>9</v>
      </c>
      <c r="F11" s="222"/>
      <c r="G11" s="223"/>
      <c r="H11" s="223"/>
      <c r="I11" s="223"/>
      <c r="J11" s="223"/>
      <c r="K11" s="223"/>
      <c r="L11" s="223"/>
      <c r="M11" s="224"/>
    </row>
    <row r="12" spans="2:13" ht="33.75" customHeight="1"/>
    <row r="13" spans="2:13" ht="33.75" customHeight="1"/>
    <row r="14" spans="2:13" ht="33.75" customHeight="1">
      <c r="B14" s="208" t="s">
        <v>55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10"/>
    </row>
    <row r="15" spans="2:13" ht="33.75" customHeight="1">
      <c r="B15" s="211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3"/>
    </row>
    <row r="16" spans="2:13" ht="33.75" customHeight="1">
      <c r="B16" s="211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3"/>
    </row>
    <row r="17" spans="2:13" ht="33.75" customHeight="1">
      <c r="B17" s="211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3"/>
    </row>
    <row r="18" spans="2:13" ht="33.75" customHeight="1">
      <c r="B18" s="211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3"/>
    </row>
    <row r="19" spans="2:13" ht="33.75" customHeight="1">
      <c r="B19" s="211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3"/>
    </row>
    <row r="20" spans="2:13" ht="33.75" customHeight="1">
      <c r="B20" s="211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3"/>
    </row>
    <row r="21" spans="2:13" ht="33.75" customHeight="1">
      <c r="B21" s="214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6"/>
    </row>
    <row r="22" spans="2:13" ht="33.75" customHeight="1"/>
    <row r="23" spans="2:13" ht="33.75" customHeight="1"/>
    <row r="24" spans="2:13" ht="33.75" customHeight="1">
      <c r="C24" s="31"/>
      <c r="E24" s="31" t="s">
        <v>37</v>
      </c>
      <c r="G24" s="207"/>
      <c r="H24" s="207"/>
      <c r="I24" s="207"/>
      <c r="J24" s="207"/>
    </row>
    <row r="25" spans="2:13" ht="33.75" customHeight="1">
      <c r="E25" s="31"/>
      <c r="G25" s="31"/>
      <c r="H25" s="31"/>
      <c r="I25" s="31"/>
      <c r="J25" s="31"/>
    </row>
    <row r="26" spans="2:13" ht="33.75" customHeight="1">
      <c r="E26" s="31" t="s">
        <v>39</v>
      </c>
      <c r="G26" s="221"/>
      <c r="H26" s="221"/>
      <c r="I26" s="221"/>
      <c r="J26" s="221"/>
    </row>
    <row r="27" spans="2:13" ht="33.75" customHeight="1">
      <c r="E27" s="31" t="s">
        <v>40</v>
      </c>
      <c r="G27" s="206" t="s">
        <v>48</v>
      </c>
      <c r="H27" s="206"/>
      <c r="I27" s="206"/>
      <c r="J27" s="206"/>
    </row>
    <row r="28" spans="2:13" ht="33.75" customHeight="1"/>
  </sheetData>
  <mergeCells count="18">
    <mergeCell ref="B8:D8"/>
    <mergeCell ref="L10:M10"/>
    <mergeCell ref="L9:M9"/>
    <mergeCell ref="B7:D7"/>
    <mergeCell ref="B3:M4"/>
    <mergeCell ref="E8:M8"/>
    <mergeCell ref="E7:M7"/>
    <mergeCell ref="F10:G10"/>
    <mergeCell ref="F9:G9"/>
    <mergeCell ref="I10:J10"/>
    <mergeCell ref="I9:J9"/>
    <mergeCell ref="G27:J27"/>
    <mergeCell ref="G24:J24"/>
    <mergeCell ref="B14:M21"/>
    <mergeCell ref="B10:D11"/>
    <mergeCell ref="B9:D9"/>
    <mergeCell ref="G26:J26"/>
    <mergeCell ref="F11:M11"/>
  </mergeCells>
  <phoneticPr fontId="27" type="noConversion"/>
  <printOptions horizontalCentered="1"/>
  <pageMargins left="0.39347222447395325" right="0.59041666984558105" top="0.59041666984558105" bottom="0.59041666984558105" header="0.59041666984558105" footer="0.59041666984558105"/>
  <pageSetup paperSize="9" scale="63" orientation="portrait" r:id="rId1"/>
  <colBreaks count="1" manualBreakCount="1">
    <brk id="14" max="163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P34"/>
  <sheetViews>
    <sheetView zoomScaleNormal="100" workbookViewId="0">
      <selection activeCell="A7" sqref="A7"/>
    </sheetView>
  </sheetViews>
  <sheetFormatPr defaultRowHeight="16.5"/>
  <cols>
    <col min="1" max="1" width="9.140625" style="6"/>
    <col min="2" max="2" width="14.28515625" style="6" customWidth="1"/>
    <col min="3" max="5" width="13.42578125" style="6" customWidth="1"/>
    <col min="6" max="6" width="14.7109375" style="7" customWidth="1"/>
    <col min="7" max="7" width="6.140625" style="8" customWidth="1"/>
    <col min="8" max="9" width="10.5703125" style="8" customWidth="1"/>
    <col min="10" max="10" width="14.28515625" style="8" customWidth="1"/>
    <col min="11" max="11" width="21.28515625" style="8" customWidth="1"/>
    <col min="12" max="12" width="9.28515625" style="8" customWidth="1"/>
    <col min="13" max="13" width="21" style="6" customWidth="1"/>
    <col min="14" max="14" width="22" style="6" customWidth="1"/>
    <col min="15" max="15" width="21.28515625" style="6" customWidth="1"/>
    <col min="16" max="16384" width="9.140625" style="6"/>
  </cols>
  <sheetData>
    <row r="1" spans="2:16" ht="30" customHeight="1">
      <c r="B1" s="227" t="s">
        <v>64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16"/>
    </row>
    <row r="2" spans="2:16" ht="30" customHeight="1"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16"/>
    </row>
    <row r="3" spans="2:16" ht="18" customHeight="1">
      <c r="D3" s="9"/>
      <c r="E3" s="9"/>
      <c r="F3" s="11"/>
      <c r="G3" s="12"/>
      <c r="H3" s="12"/>
      <c r="I3" s="12"/>
      <c r="J3" s="12"/>
      <c r="K3" s="12"/>
      <c r="L3" s="12"/>
    </row>
    <row r="4" spans="2:16" ht="26.25" customHeight="1">
      <c r="B4" s="237" t="s">
        <v>36</v>
      </c>
      <c r="C4" s="237"/>
      <c r="D4" s="237"/>
      <c r="E4" s="237"/>
      <c r="F4" s="237"/>
      <c r="G4" s="237"/>
      <c r="H4" s="238"/>
      <c r="I4" s="239"/>
      <c r="J4" s="239"/>
      <c r="K4" s="239"/>
      <c r="L4" s="239"/>
      <c r="M4" s="239"/>
      <c r="N4" s="239"/>
      <c r="O4" s="240"/>
    </row>
    <row r="5" spans="2:16" ht="26.25" customHeight="1">
      <c r="B5" s="237" t="s">
        <v>6</v>
      </c>
      <c r="C5" s="237"/>
      <c r="D5" s="237"/>
      <c r="E5" s="237"/>
      <c r="F5" s="237"/>
      <c r="G5" s="237"/>
      <c r="H5" s="238"/>
      <c r="I5" s="239"/>
      <c r="J5" s="239"/>
      <c r="K5" s="239"/>
      <c r="L5" s="239"/>
      <c r="M5" s="239"/>
      <c r="N5" s="239"/>
      <c r="O5" s="240"/>
    </row>
    <row r="6" spans="2:16" ht="26.25" customHeight="1">
      <c r="B6" s="237" t="s">
        <v>41</v>
      </c>
      <c r="C6" s="237"/>
      <c r="D6" s="237"/>
      <c r="E6" s="237"/>
      <c r="F6" s="237"/>
      <c r="G6" s="237"/>
      <c r="H6" s="243" t="s">
        <v>18</v>
      </c>
      <c r="I6" s="244"/>
      <c r="J6" s="238"/>
      <c r="K6" s="239"/>
      <c r="L6" s="240"/>
      <c r="M6" s="57" t="s">
        <v>24</v>
      </c>
      <c r="N6" s="230"/>
      <c r="O6" s="229"/>
    </row>
    <row r="7" spans="2:16" ht="26.25" customHeight="1">
      <c r="B7" s="237" t="s">
        <v>34</v>
      </c>
      <c r="C7" s="237"/>
      <c r="D7" s="237"/>
      <c r="E7" s="237"/>
      <c r="F7" s="237"/>
      <c r="G7" s="237"/>
      <c r="H7" s="243" t="s">
        <v>11</v>
      </c>
      <c r="I7" s="244"/>
      <c r="J7" s="63"/>
      <c r="K7" s="64"/>
      <c r="L7" s="26"/>
      <c r="M7" s="62" t="s">
        <v>23</v>
      </c>
      <c r="N7" s="59"/>
      <c r="O7" s="58"/>
    </row>
    <row r="8" spans="2:16" ht="26.25" customHeight="1">
      <c r="B8" s="237"/>
      <c r="C8" s="237"/>
      <c r="D8" s="237"/>
      <c r="E8" s="237"/>
      <c r="F8" s="237"/>
      <c r="G8" s="237"/>
      <c r="H8" s="241" t="s">
        <v>28</v>
      </c>
      <c r="I8" s="242"/>
      <c r="J8" s="27"/>
      <c r="K8" s="28"/>
      <c r="L8" s="29"/>
      <c r="M8" s="57" t="s">
        <v>9</v>
      </c>
      <c r="N8" s="60"/>
      <c r="O8" s="61"/>
    </row>
    <row r="9" spans="2:16" ht="18" customHeight="1">
      <c r="B9" s="9"/>
      <c r="C9" s="9"/>
      <c r="D9" s="9"/>
      <c r="E9" s="9"/>
      <c r="F9" s="11"/>
      <c r="G9" s="12"/>
      <c r="H9" s="12"/>
      <c r="I9" s="12"/>
      <c r="J9" s="12"/>
      <c r="K9" s="12"/>
      <c r="L9" s="12"/>
      <c r="M9" s="9"/>
      <c r="N9" s="9"/>
    </row>
    <row r="10" spans="2:16" ht="18" customHeight="1">
      <c r="B10" s="13" t="s">
        <v>8</v>
      </c>
      <c r="D10" s="9"/>
      <c r="E10" s="9"/>
      <c r="F10" s="11"/>
      <c r="G10" s="12"/>
      <c r="H10" s="12"/>
      <c r="I10" s="12"/>
      <c r="J10" s="12"/>
      <c r="K10" s="12"/>
      <c r="L10" s="12"/>
      <c r="M10" s="9"/>
      <c r="N10" s="9"/>
    </row>
    <row r="11" spans="2:16" ht="18" customHeight="1">
      <c r="B11" s="14" t="s">
        <v>45</v>
      </c>
      <c r="D11" s="9"/>
      <c r="E11" s="9"/>
      <c r="F11" s="11"/>
      <c r="G11" s="12"/>
      <c r="H11" s="12"/>
      <c r="I11" s="12"/>
      <c r="J11" s="12"/>
      <c r="K11" s="12"/>
      <c r="L11" s="12"/>
      <c r="M11" s="9"/>
      <c r="N11" s="9"/>
    </row>
    <row r="12" spans="2:16" ht="18" customHeight="1">
      <c r="B12" s="14" t="s">
        <v>54</v>
      </c>
      <c r="D12" s="9"/>
      <c r="E12" s="9"/>
      <c r="F12" s="11"/>
      <c r="G12" s="12"/>
      <c r="H12" s="12"/>
      <c r="I12" s="12"/>
      <c r="J12" s="12"/>
      <c r="K12" s="12"/>
      <c r="L12" s="12"/>
      <c r="M12" s="9"/>
      <c r="N12" s="9"/>
    </row>
    <row r="13" spans="2:16" ht="18" customHeight="1">
      <c r="B13" s="9"/>
      <c r="C13" s="9"/>
      <c r="D13" s="10"/>
      <c r="E13" s="9"/>
      <c r="F13" s="11"/>
      <c r="G13" s="12"/>
      <c r="H13" s="12"/>
      <c r="I13" s="12"/>
      <c r="J13" s="12"/>
      <c r="K13" s="12"/>
      <c r="L13" s="12"/>
      <c r="M13" s="9"/>
      <c r="N13" s="9"/>
    </row>
    <row r="14" spans="2:16" ht="28.5" customHeight="1">
      <c r="B14" s="5" t="s">
        <v>66</v>
      </c>
      <c r="C14" s="9"/>
      <c r="D14" s="10"/>
      <c r="E14" s="9"/>
      <c r="F14" s="11"/>
      <c r="G14" s="12"/>
      <c r="H14" s="12"/>
      <c r="I14" s="12"/>
      <c r="J14" s="12"/>
      <c r="K14" s="12"/>
      <c r="L14" s="12"/>
      <c r="M14" s="9"/>
      <c r="N14" s="9"/>
    </row>
    <row r="15" spans="2:16" s="15" customFormat="1" ht="26.25" customHeight="1">
      <c r="B15" s="17" t="s">
        <v>50</v>
      </c>
      <c r="C15" s="217" t="s">
        <v>15</v>
      </c>
      <c r="D15" s="217"/>
      <c r="E15" s="217"/>
      <c r="F15" s="217" t="s">
        <v>49</v>
      </c>
      <c r="G15" s="217"/>
      <c r="H15" s="217" t="s">
        <v>46</v>
      </c>
      <c r="I15" s="217"/>
      <c r="J15" s="217"/>
      <c r="K15" s="233" t="s">
        <v>51</v>
      </c>
      <c r="L15" s="233"/>
      <c r="M15" s="233"/>
      <c r="N15" s="233"/>
      <c r="O15" s="17" t="s">
        <v>53</v>
      </c>
    </row>
    <row r="16" spans="2:16" ht="90" customHeight="1">
      <c r="B16" s="18" t="s">
        <v>13</v>
      </c>
      <c r="C16" s="232" t="s">
        <v>67</v>
      </c>
      <c r="D16" s="232"/>
      <c r="E16" s="232"/>
      <c r="F16" s="24" t="str">
        <f>작성3_재무안정성!E21</f>
        <v/>
      </c>
      <c r="G16" s="25" t="s">
        <v>60</v>
      </c>
      <c r="H16" s="231" t="s">
        <v>72</v>
      </c>
      <c r="I16" s="231"/>
      <c r="J16" s="231"/>
      <c r="K16" s="234" t="s">
        <v>75</v>
      </c>
      <c r="L16" s="235"/>
      <c r="M16" s="235"/>
      <c r="N16" s="236"/>
      <c r="O16" s="40"/>
    </row>
    <row r="17" spans="2:15" ht="90" customHeight="1">
      <c r="B17" s="73" t="s">
        <v>68</v>
      </c>
      <c r="C17" s="232" t="s">
        <v>70</v>
      </c>
      <c r="D17" s="232"/>
      <c r="E17" s="232"/>
      <c r="F17" s="24" t="str">
        <f>작성3_재무안정성!E22</f>
        <v/>
      </c>
      <c r="G17" s="25" t="s">
        <v>47</v>
      </c>
      <c r="H17" s="231" t="s">
        <v>73</v>
      </c>
      <c r="I17" s="231"/>
      <c r="J17" s="231"/>
      <c r="K17" s="234" t="s">
        <v>76</v>
      </c>
      <c r="L17" s="235"/>
      <c r="M17" s="235"/>
      <c r="N17" s="236"/>
      <c r="O17" s="40"/>
    </row>
    <row r="18" spans="2:15" ht="90" customHeight="1">
      <c r="B18" s="73" t="s">
        <v>69</v>
      </c>
      <c r="C18" s="232" t="s">
        <v>71</v>
      </c>
      <c r="D18" s="232"/>
      <c r="E18" s="232"/>
      <c r="F18" s="24" t="str">
        <f>작성3_재무안정성!E23</f>
        <v/>
      </c>
      <c r="G18" s="25" t="s">
        <v>47</v>
      </c>
      <c r="H18" s="231" t="s">
        <v>74</v>
      </c>
      <c r="I18" s="231"/>
      <c r="J18" s="231"/>
      <c r="K18" s="234" t="s">
        <v>77</v>
      </c>
      <c r="L18" s="235"/>
      <c r="M18" s="235"/>
      <c r="N18" s="236"/>
      <c r="O18" s="40"/>
    </row>
    <row r="19" spans="2:15" ht="20.25" customHeight="1">
      <c r="B19" s="9"/>
      <c r="C19" s="9"/>
      <c r="D19" s="10"/>
      <c r="E19" s="9"/>
      <c r="F19" s="11"/>
      <c r="G19" s="12"/>
      <c r="H19" s="12"/>
      <c r="I19" s="12"/>
      <c r="J19" s="12"/>
      <c r="K19" s="12"/>
      <c r="L19" s="12"/>
      <c r="M19" s="9"/>
      <c r="N19" s="9"/>
    </row>
    <row r="20" spans="2:15" ht="28.5" customHeight="1">
      <c r="B20" s="5" t="s">
        <v>111</v>
      </c>
      <c r="C20" s="9"/>
      <c r="D20" s="10"/>
      <c r="E20" s="9"/>
      <c r="F20" s="11"/>
      <c r="G20" s="12"/>
      <c r="H20" s="12"/>
      <c r="I20" s="12"/>
      <c r="J20" s="12"/>
      <c r="K20" s="12"/>
      <c r="L20" s="12"/>
      <c r="M20" s="9"/>
      <c r="N20" s="9"/>
    </row>
    <row r="21" spans="2:15" ht="26.25" customHeight="1">
      <c r="B21" s="17" t="s">
        <v>50</v>
      </c>
      <c r="C21" s="217" t="s">
        <v>15</v>
      </c>
      <c r="D21" s="217"/>
      <c r="E21" s="217"/>
      <c r="F21" s="217" t="s">
        <v>49</v>
      </c>
      <c r="G21" s="217"/>
      <c r="H21" s="217" t="s">
        <v>46</v>
      </c>
      <c r="I21" s="217"/>
      <c r="J21" s="217"/>
      <c r="K21" s="233" t="s">
        <v>51</v>
      </c>
      <c r="L21" s="233"/>
      <c r="M21" s="233"/>
      <c r="N21" s="233"/>
      <c r="O21" s="17" t="s">
        <v>53</v>
      </c>
    </row>
    <row r="22" spans="2:15" ht="90" customHeight="1">
      <c r="B22" s="18" t="s">
        <v>27</v>
      </c>
      <c r="C22" s="232" t="s">
        <v>114</v>
      </c>
      <c r="D22" s="232"/>
      <c r="E22" s="232"/>
      <c r="F22" s="24">
        <f>작성4_운용자산!E27</f>
        <v>0</v>
      </c>
      <c r="G22" s="25" t="s">
        <v>52</v>
      </c>
      <c r="H22" s="231"/>
      <c r="I22" s="231"/>
      <c r="J22" s="231"/>
      <c r="K22" s="234" t="s">
        <v>120</v>
      </c>
      <c r="L22" s="235"/>
      <c r="M22" s="235"/>
      <c r="N22" s="236"/>
      <c r="O22" s="19"/>
    </row>
    <row r="23" spans="2:15" ht="90" customHeight="1">
      <c r="B23" s="18" t="s">
        <v>7</v>
      </c>
      <c r="C23" s="232" t="s">
        <v>116</v>
      </c>
      <c r="D23" s="232"/>
      <c r="E23" s="232"/>
      <c r="F23" s="24">
        <f>작성4_운용자산!E28</f>
        <v>0</v>
      </c>
      <c r="G23" s="25" t="s">
        <v>47</v>
      </c>
      <c r="H23" s="231"/>
      <c r="I23" s="231"/>
      <c r="J23" s="231"/>
      <c r="K23" s="234" t="s">
        <v>120</v>
      </c>
      <c r="L23" s="235"/>
      <c r="M23" s="235"/>
      <c r="N23" s="236"/>
      <c r="O23" s="19"/>
    </row>
    <row r="24" spans="2:15" ht="90" customHeight="1">
      <c r="B24" s="18" t="s">
        <v>22</v>
      </c>
      <c r="C24" s="231" t="s">
        <v>117</v>
      </c>
      <c r="D24" s="232"/>
      <c r="E24" s="232"/>
      <c r="F24" s="24">
        <f>작성4_운용자산!E29</f>
        <v>0</v>
      </c>
      <c r="G24" s="25" t="s">
        <v>58</v>
      </c>
      <c r="H24" s="231"/>
      <c r="I24" s="231"/>
      <c r="J24" s="231"/>
      <c r="K24" s="234" t="s">
        <v>120</v>
      </c>
      <c r="L24" s="235"/>
      <c r="M24" s="235"/>
      <c r="N24" s="236"/>
      <c r="O24" s="19"/>
    </row>
    <row r="25" spans="2:15" ht="90" customHeight="1">
      <c r="B25" s="73" t="s">
        <v>112</v>
      </c>
      <c r="C25" s="231" t="s">
        <v>119</v>
      </c>
      <c r="D25" s="232"/>
      <c r="E25" s="232"/>
      <c r="F25" s="24">
        <f>작성4_운용자산!E30</f>
        <v>0</v>
      </c>
      <c r="G25" s="25" t="s">
        <v>52</v>
      </c>
      <c r="H25" s="231"/>
      <c r="I25" s="231"/>
      <c r="J25" s="231"/>
      <c r="K25" s="234" t="s">
        <v>120</v>
      </c>
      <c r="L25" s="235"/>
      <c r="M25" s="235"/>
      <c r="N25" s="236"/>
      <c r="O25" s="19"/>
    </row>
    <row r="26" spans="2:15" ht="20.25" customHeight="1">
      <c r="B26" s="9"/>
      <c r="C26" s="9"/>
      <c r="D26" s="10"/>
      <c r="E26" s="9"/>
      <c r="F26" s="11"/>
      <c r="G26" s="12"/>
      <c r="H26" s="12"/>
      <c r="I26" s="12"/>
      <c r="J26" s="12"/>
      <c r="K26" s="12"/>
      <c r="L26" s="12"/>
      <c r="M26" s="9"/>
      <c r="N26" s="9"/>
    </row>
    <row r="27" spans="2:15" ht="28.5" customHeight="1">
      <c r="B27" s="5" t="s">
        <v>153</v>
      </c>
      <c r="C27" s="9"/>
      <c r="D27" s="10"/>
      <c r="E27" s="9"/>
      <c r="F27" s="11"/>
      <c r="G27" s="12"/>
      <c r="H27" s="12"/>
      <c r="I27" s="12"/>
      <c r="J27" s="12"/>
      <c r="K27" s="12"/>
      <c r="L27" s="12"/>
      <c r="M27" s="9"/>
      <c r="N27" s="9"/>
    </row>
    <row r="28" spans="2:15" ht="26.25" customHeight="1">
      <c r="B28" s="17" t="s">
        <v>50</v>
      </c>
      <c r="C28" s="217" t="s">
        <v>15</v>
      </c>
      <c r="D28" s="217"/>
      <c r="E28" s="217"/>
      <c r="F28" s="217" t="s">
        <v>49</v>
      </c>
      <c r="G28" s="217"/>
      <c r="H28" s="217" t="s">
        <v>46</v>
      </c>
      <c r="I28" s="217"/>
      <c r="J28" s="217"/>
      <c r="K28" s="233" t="s">
        <v>51</v>
      </c>
      <c r="L28" s="233"/>
      <c r="M28" s="233"/>
      <c r="N28" s="233"/>
      <c r="O28" s="17" t="s">
        <v>53</v>
      </c>
    </row>
    <row r="29" spans="2:15" ht="90" customHeight="1">
      <c r="B29" s="18" t="s">
        <v>25</v>
      </c>
      <c r="C29" s="232" t="s">
        <v>155</v>
      </c>
      <c r="D29" s="232"/>
      <c r="E29" s="232"/>
      <c r="F29" s="24">
        <f>작성5_인적자원!D22</f>
        <v>2</v>
      </c>
      <c r="G29" s="25" t="s">
        <v>52</v>
      </c>
      <c r="H29" s="231" t="s">
        <v>158</v>
      </c>
      <c r="I29" s="231"/>
      <c r="J29" s="231"/>
      <c r="K29" s="234" t="s">
        <v>159</v>
      </c>
      <c r="L29" s="235"/>
      <c r="M29" s="235"/>
      <c r="N29" s="236"/>
      <c r="O29" s="75" t="s">
        <v>59</v>
      </c>
    </row>
    <row r="30" spans="2:15" ht="90" customHeight="1">
      <c r="B30" s="72" t="s">
        <v>20</v>
      </c>
      <c r="C30" s="232" t="s">
        <v>157</v>
      </c>
      <c r="D30" s="232"/>
      <c r="E30" s="232"/>
      <c r="F30" s="24">
        <f>작성5_인적자원!D23</f>
        <v>12</v>
      </c>
      <c r="G30" s="25" t="s">
        <v>58</v>
      </c>
      <c r="H30" s="231"/>
      <c r="I30" s="231"/>
      <c r="J30" s="231"/>
      <c r="K30" s="234" t="s">
        <v>160</v>
      </c>
      <c r="L30" s="235"/>
      <c r="M30" s="235"/>
      <c r="N30" s="236"/>
      <c r="O30" s="75" t="s">
        <v>59</v>
      </c>
    </row>
    <row r="31" spans="2:15" ht="20.25" customHeight="1">
      <c r="B31" s="9"/>
      <c r="C31" s="9"/>
      <c r="D31" s="10"/>
      <c r="E31" s="9"/>
      <c r="F31" s="11"/>
      <c r="G31" s="12"/>
      <c r="H31" s="12"/>
      <c r="I31" s="12"/>
      <c r="J31" s="12"/>
      <c r="K31" s="12"/>
      <c r="L31" s="12"/>
      <c r="M31" s="9"/>
      <c r="N31" s="9"/>
    </row>
    <row r="32" spans="2:15" ht="28.5" customHeight="1">
      <c r="B32" s="5" t="s">
        <v>249</v>
      </c>
      <c r="C32" s="9"/>
      <c r="D32" s="10"/>
      <c r="E32" s="9"/>
      <c r="F32" s="11"/>
      <c r="G32" s="12"/>
      <c r="H32" s="12"/>
      <c r="I32" s="12"/>
      <c r="J32" s="12"/>
      <c r="K32" s="12"/>
      <c r="L32" s="12"/>
      <c r="M32" s="9"/>
      <c r="N32" s="9"/>
    </row>
    <row r="33" spans="2:15" ht="26.25" customHeight="1">
      <c r="B33" s="17" t="s">
        <v>50</v>
      </c>
      <c r="C33" s="217" t="s">
        <v>15</v>
      </c>
      <c r="D33" s="217"/>
      <c r="E33" s="217"/>
      <c r="F33" s="217" t="s">
        <v>49</v>
      </c>
      <c r="G33" s="217"/>
      <c r="H33" s="217" t="s">
        <v>46</v>
      </c>
      <c r="I33" s="217"/>
      <c r="J33" s="217"/>
      <c r="K33" s="233" t="s">
        <v>51</v>
      </c>
      <c r="L33" s="233"/>
      <c r="M33" s="233"/>
      <c r="N33" s="233"/>
      <c r="O33" s="17" t="s">
        <v>53</v>
      </c>
    </row>
    <row r="34" spans="2:15" ht="96" customHeight="1">
      <c r="B34" s="18" t="s">
        <v>26</v>
      </c>
      <c r="C34" s="231" t="s">
        <v>248</v>
      </c>
      <c r="D34" s="232"/>
      <c r="E34" s="232"/>
      <c r="F34" s="24">
        <f>작성6_민간투자자!D15+MIN(작성6_민간투자자!E15*50%, 1000)</f>
        <v>600</v>
      </c>
      <c r="G34" s="25" t="s">
        <v>211</v>
      </c>
      <c r="H34" s="231" t="s">
        <v>221</v>
      </c>
      <c r="I34" s="231"/>
      <c r="J34" s="231"/>
      <c r="K34" s="234" t="s">
        <v>212</v>
      </c>
      <c r="L34" s="235"/>
      <c r="M34" s="235"/>
      <c r="N34" s="236"/>
      <c r="O34" s="19"/>
    </row>
  </sheetData>
  <mergeCells count="58">
    <mergeCell ref="C25:E25"/>
    <mergeCell ref="H25:J25"/>
    <mergeCell ref="K25:N25"/>
    <mergeCell ref="C17:E17"/>
    <mergeCell ref="H17:J17"/>
    <mergeCell ref="K17:N17"/>
    <mergeCell ref="C18:E18"/>
    <mergeCell ref="H18:J18"/>
    <mergeCell ref="K18:N18"/>
    <mergeCell ref="K23:N23"/>
    <mergeCell ref="H23:J23"/>
    <mergeCell ref="K24:N24"/>
    <mergeCell ref="C21:E21"/>
    <mergeCell ref="F21:G21"/>
    <mergeCell ref="C23:E23"/>
    <mergeCell ref="C24:E24"/>
    <mergeCell ref="C30:E30"/>
    <mergeCell ref="H30:J30"/>
    <mergeCell ref="K30:N30"/>
    <mergeCell ref="C34:E34"/>
    <mergeCell ref="K34:N34"/>
    <mergeCell ref="H34:J34"/>
    <mergeCell ref="C33:E33"/>
    <mergeCell ref="F33:G33"/>
    <mergeCell ref="H33:J33"/>
    <mergeCell ref="K33:N33"/>
    <mergeCell ref="H29:J29"/>
    <mergeCell ref="K29:N29"/>
    <mergeCell ref="C28:E28"/>
    <mergeCell ref="F28:G28"/>
    <mergeCell ref="H28:J28"/>
    <mergeCell ref="K28:N28"/>
    <mergeCell ref="C29:E29"/>
    <mergeCell ref="B1:O2"/>
    <mergeCell ref="B7:G8"/>
    <mergeCell ref="B6:G6"/>
    <mergeCell ref="B4:G4"/>
    <mergeCell ref="B5:G5"/>
    <mergeCell ref="H5:O5"/>
    <mergeCell ref="H4:O4"/>
    <mergeCell ref="H8:I8"/>
    <mergeCell ref="H7:I7"/>
    <mergeCell ref="H6:I6"/>
    <mergeCell ref="J6:L6"/>
    <mergeCell ref="N6:O6"/>
    <mergeCell ref="H24:J24"/>
    <mergeCell ref="C22:E22"/>
    <mergeCell ref="H22:J22"/>
    <mergeCell ref="K15:N15"/>
    <mergeCell ref="H15:J15"/>
    <mergeCell ref="F15:G15"/>
    <mergeCell ref="C15:E15"/>
    <mergeCell ref="C16:E16"/>
    <mergeCell ref="K21:N21"/>
    <mergeCell ref="H16:J16"/>
    <mergeCell ref="K16:N16"/>
    <mergeCell ref="H21:J21"/>
    <mergeCell ref="K22:N22"/>
  </mergeCells>
  <phoneticPr fontId="27" type="noConversion"/>
  <pageMargins left="0.7086111307144165" right="0.7086111307144165" top="0.74750000238418579" bottom="0.74750000238418579" header="0.31486111879348755" footer="0.31486111879348755"/>
  <pageSetup paperSize="9" scale="41" orientation="portrait"/>
  <rowBreaks count="1" manualBreakCount="1">
    <brk id="24" max="104857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showGridLines="0" view="pageBreakPreview" zoomScaleSheetLayoutView="100" workbookViewId="0">
      <selection activeCell="D9" sqref="D9"/>
    </sheetView>
  </sheetViews>
  <sheetFormatPr defaultColWidth="13.42578125" defaultRowHeight="17.25"/>
  <cols>
    <col min="1" max="1" width="2.7109375" style="70" customWidth="1"/>
    <col min="2" max="2" width="5.140625" customWidth="1"/>
    <col min="3" max="8" width="19.85546875" style="38" customWidth="1"/>
    <col min="9" max="16384" width="13.42578125" style="21"/>
  </cols>
  <sheetData>
    <row r="1" spans="2:10" ht="16.5" customHeight="1">
      <c r="B1" s="245" t="s">
        <v>65</v>
      </c>
      <c r="C1" s="245"/>
      <c r="D1" s="245"/>
      <c r="E1" s="245"/>
      <c r="F1" s="245"/>
      <c r="G1" s="245"/>
      <c r="H1" s="245"/>
      <c r="I1" s="16"/>
      <c r="J1" s="16"/>
    </row>
    <row r="2" spans="2:10" ht="33" customHeight="1">
      <c r="B2" s="245"/>
      <c r="C2" s="245"/>
      <c r="D2" s="245"/>
      <c r="E2" s="245"/>
      <c r="F2" s="245"/>
      <c r="G2" s="245"/>
      <c r="H2" s="245"/>
      <c r="I2" s="16"/>
      <c r="J2" s="16"/>
    </row>
    <row r="3" spans="2:10" s="22" customFormat="1">
      <c r="C3" s="34"/>
      <c r="D3" s="23"/>
    </row>
    <row r="4" spans="2:10" s="22" customFormat="1">
      <c r="B4" s="77" t="s">
        <v>78</v>
      </c>
      <c r="C4" s="34"/>
      <c r="D4" s="23"/>
    </row>
    <row r="5" spans="2:10" s="22" customFormat="1" ht="16.5">
      <c r="B5" s="76"/>
      <c r="C5" s="77" t="s">
        <v>79</v>
      </c>
      <c r="D5" s="23"/>
    </row>
    <row r="6" spans="2:10" s="22" customFormat="1">
      <c r="C6" s="34"/>
      <c r="D6" s="23"/>
    </row>
    <row r="7" spans="2:10" s="22" customFormat="1">
      <c r="C7" s="84" t="s">
        <v>80</v>
      </c>
      <c r="D7" s="85"/>
      <c r="E7" s="82" t="s">
        <v>81</v>
      </c>
      <c r="F7" s="83"/>
      <c r="G7" s="78"/>
    </row>
    <row r="8" spans="2:10" s="22" customFormat="1">
      <c r="C8" s="84" t="s">
        <v>83</v>
      </c>
      <c r="D8" s="85"/>
      <c r="E8" s="82" t="s">
        <v>84</v>
      </c>
      <c r="F8" s="83"/>
      <c r="G8" s="78"/>
    </row>
    <row r="9" spans="2:10" s="22" customFormat="1">
      <c r="C9" s="86" t="s">
        <v>86</v>
      </c>
      <c r="D9" s="87"/>
      <c r="E9" s="82" t="s">
        <v>87</v>
      </c>
      <c r="F9" s="83"/>
      <c r="G9" s="78"/>
    </row>
    <row r="10" spans="2:10" s="22" customFormat="1">
      <c r="C10" s="34"/>
      <c r="D10" s="23"/>
    </row>
    <row r="11" spans="2:10" s="22" customFormat="1">
      <c r="C11" s="34"/>
      <c r="D11" s="23"/>
    </row>
    <row r="12" spans="2:10" s="92" customFormat="1" ht="24.75" customHeight="1">
      <c r="B12" s="89" t="s">
        <v>94</v>
      </c>
      <c r="C12" s="90"/>
      <c r="D12" s="90"/>
      <c r="E12" s="90"/>
      <c r="F12" s="90"/>
      <c r="G12" s="90"/>
      <c r="H12" s="91"/>
    </row>
    <row r="13" spans="2:10" s="92" customFormat="1" ht="17.25" customHeight="1">
      <c r="B13" s="95" t="s">
        <v>90</v>
      </c>
      <c r="D13" s="90"/>
      <c r="E13" s="90"/>
      <c r="F13" s="90"/>
      <c r="G13" s="90"/>
      <c r="H13" s="91"/>
    </row>
    <row r="14" spans="2:10" s="92" customFormat="1" ht="17.25" customHeight="1">
      <c r="B14" s="95" t="s">
        <v>91</v>
      </c>
      <c r="D14" s="90"/>
      <c r="E14" s="90"/>
      <c r="F14" s="90"/>
      <c r="G14" s="90"/>
      <c r="H14" s="91"/>
    </row>
    <row r="15" spans="2:10" s="92" customFormat="1" ht="17.25" customHeight="1">
      <c r="B15" s="95" t="s">
        <v>92</v>
      </c>
      <c r="D15" s="90"/>
      <c r="E15" s="93"/>
      <c r="F15" s="93"/>
      <c r="G15" s="93"/>
      <c r="H15" s="91"/>
    </row>
    <row r="16" spans="2:10" s="92" customFormat="1" ht="17.25" customHeight="1">
      <c r="B16" s="94" t="s">
        <v>88</v>
      </c>
      <c r="E16" s="90"/>
      <c r="F16" s="90"/>
      <c r="G16" s="90"/>
      <c r="H16" s="91"/>
    </row>
    <row r="17" spans="2:8" s="92" customFormat="1" ht="17.25" customHeight="1">
      <c r="B17" s="94" t="s">
        <v>93</v>
      </c>
      <c r="E17" s="90"/>
      <c r="F17" s="90"/>
      <c r="G17" s="90"/>
      <c r="H17" s="91"/>
    </row>
    <row r="18" spans="2:8" s="92" customFormat="1" ht="17.25" customHeight="1">
      <c r="B18" s="94" t="s">
        <v>89</v>
      </c>
      <c r="D18" s="90"/>
      <c r="E18" s="90"/>
      <c r="F18" s="90"/>
      <c r="G18" s="90"/>
      <c r="H18" s="91"/>
    </row>
    <row r="19" spans="2:8" s="22" customFormat="1" ht="17.25" customHeight="1">
      <c r="B19" s="42"/>
      <c r="C19" s="39"/>
      <c r="D19" s="37"/>
      <c r="E19" s="37"/>
      <c r="F19" s="37"/>
      <c r="G19" s="37"/>
      <c r="H19" s="71"/>
    </row>
    <row r="20" spans="2:8" s="22" customFormat="1" ht="17.25" customHeight="1">
      <c r="B20" s="98" t="s">
        <v>98</v>
      </c>
      <c r="C20" s="99"/>
      <c r="D20" s="100"/>
      <c r="E20" s="100" t="s">
        <v>99</v>
      </c>
      <c r="F20" s="37"/>
      <c r="G20" s="37"/>
      <c r="H20" s="71"/>
    </row>
    <row r="21" spans="2:8" s="22" customFormat="1" ht="17.25" customHeight="1">
      <c r="B21" s="106" t="s">
        <v>95</v>
      </c>
      <c r="C21" s="97"/>
      <c r="D21" s="96"/>
      <c r="E21" s="110" t="str">
        <f>IFERROR(AVERAGE(E26:G26),"")</f>
        <v/>
      </c>
      <c r="F21" s="37"/>
      <c r="G21" s="37"/>
      <c r="H21" s="71"/>
    </row>
    <row r="22" spans="2:8" s="22" customFormat="1" ht="17.25" customHeight="1">
      <c r="B22" s="106" t="s">
        <v>96</v>
      </c>
      <c r="C22" s="97"/>
      <c r="D22" s="96"/>
      <c r="E22" s="110" t="str">
        <f t="shared" ref="E22:E23" si="0">IFERROR(AVERAGE(E27:G27),"")</f>
        <v/>
      </c>
      <c r="F22" s="37"/>
      <c r="G22" s="37"/>
      <c r="H22" s="71"/>
    </row>
    <row r="23" spans="2:8" s="22" customFormat="1" ht="17.25" customHeight="1">
      <c r="B23" s="106" t="s">
        <v>97</v>
      </c>
      <c r="C23" s="97"/>
      <c r="D23" s="96"/>
      <c r="E23" s="110" t="str">
        <f t="shared" si="0"/>
        <v/>
      </c>
      <c r="F23" s="37"/>
      <c r="G23" s="37"/>
      <c r="H23" s="71"/>
    </row>
    <row r="24" spans="2:8" s="22" customFormat="1" ht="17.25" customHeight="1">
      <c r="B24" s="42"/>
      <c r="C24" s="39"/>
      <c r="D24" s="37"/>
      <c r="E24" s="37"/>
      <c r="F24" s="37"/>
      <c r="G24" s="37"/>
      <c r="H24" s="71"/>
    </row>
    <row r="25" spans="2:8" s="22" customFormat="1" ht="17.25" customHeight="1">
      <c r="B25" s="98" t="s">
        <v>98</v>
      </c>
      <c r="C25" s="99"/>
      <c r="D25" s="100"/>
      <c r="E25" s="100" t="s">
        <v>100</v>
      </c>
      <c r="F25" s="100" t="s">
        <v>101</v>
      </c>
      <c r="G25" s="100" t="s">
        <v>102</v>
      </c>
      <c r="H25" s="71"/>
    </row>
    <row r="26" spans="2:8" s="22" customFormat="1" ht="17.25" customHeight="1">
      <c r="B26" s="106" t="s">
        <v>95</v>
      </c>
      <c r="C26" s="97"/>
      <c r="D26" s="96"/>
      <c r="E26" s="110" t="str">
        <f>IFERROR(E34/E32,"")</f>
        <v/>
      </c>
      <c r="F26" s="110" t="str">
        <f t="shared" ref="F26:G26" si="1">IFERROR(F34/F32,"")</f>
        <v/>
      </c>
      <c r="G26" s="110" t="str">
        <f t="shared" si="1"/>
        <v/>
      </c>
      <c r="H26" s="71"/>
    </row>
    <row r="27" spans="2:8" s="22" customFormat="1" ht="17.25" customHeight="1">
      <c r="B27" s="106" t="s">
        <v>96</v>
      </c>
      <c r="C27" s="97"/>
      <c r="D27" s="96"/>
      <c r="E27" s="111" t="str">
        <f>IFERROR(E34/E33,"")</f>
        <v/>
      </c>
      <c r="F27" s="111" t="str">
        <f t="shared" ref="F27:G27" si="2">IFERROR(F34/F33,"")</f>
        <v/>
      </c>
      <c r="G27" s="111" t="str">
        <f t="shared" si="2"/>
        <v/>
      </c>
      <c r="H27" s="71"/>
    </row>
    <row r="28" spans="2:8" s="22" customFormat="1" ht="17.25" customHeight="1">
      <c r="B28" s="106" t="s">
        <v>97</v>
      </c>
      <c r="C28" s="97"/>
      <c r="D28" s="96"/>
      <c r="E28" s="111" t="str">
        <f>IFERROR(E32/E33,"")</f>
        <v/>
      </c>
      <c r="F28" s="111" t="str">
        <f t="shared" ref="F28:G28" si="3">IFERROR(F32/F33,"")</f>
        <v/>
      </c>
      <c r="G28" s="111" t="str">
        <f t="shared" si="3"/>
        <v/>
      </c>
      <c r="H28" s="71"/>
    </row>
    <row r="29" spans="2:8" s="22" customFormat="1" ht="17.25" customHeight="1">
      <c r="B29" s="42"/>
      <c r="C29" s="39"/>
      <c r="D29" s="37"/>
      <c r="E29" s="37"/>
      <c r="F29" s="37"/>
      <c r="G29" s="37"/>
      <c r="H29" s="71"/>
    </row>
    <row r="30" spans="2:8" s="22" customFormat="1" ht="17.25" customHeight="1">
      <c r="B30" s="42"/>
      <c r="C30" s="39"/>
      <c r="D30" s="37"/>
      <c r="E30" s="37"/>
      <c r="F30" s="37"/>
      <c r="G30" s="37"/>
      <c r="H30" s="36" t="s">
        <v>35</v>
      </c>
    </row>
    <row r="31" spans="2:8" s="22" customFormat="1" ht="17.25" customHeight="1">
      <c r="B31" s="98" t="s">
        <v>104</v>
      </c>
      <c r="C31" s="99"/>
      <c r="D31" s="100"/>
      <c r="E31" s="100" t="s">
        <v>100</v>
      </c>
      <c r="F31" s="100" t="s">
        <v>101</v>
      </c>
      <c r="G31" s="100" t="s">
        <v>102</v>
      </c>
      <c r="H31" s="100" t="s">
        <v>109</v>
      </c>
    </row>
    <row r="32" spans="2:8" s="22" customFormat="1" ht="17.25" customHeight="1">
      <c r="B32" s="104" t="s">
        <v>103</v>
      </c>
      <c r="C32" s="101"/>
      <c r="D32" s="190" t="s">
        <v>105</v>
      </c>
      <c r="E32" s="107"/>
      <c r="F32" s="107"/>
      <c r="G32" s="107"/>
      <c r="H32" s="107"/>
    </row>
    <row r="33" spans="2:8" s="22" customFormat="1" ht="17.25" customHeight="1">
      <c r="B33" s="105"/>
      <c r="C33" s="102"/>
      <c r="D33" s="190" t="s">
        <v>106</v>
      </c>
      <c r="E33" s="108"/>
      <c r="F33" s="108"/>
      <c r="G33" s="108"/>
      <c r="H33" s="108"/>
    </row>
    <row r="34" spans="2:8" s="22" customFormat="1" ht="17.25" customHeight="1">
      <c r="B34" s="106" t="s">
        <v>107</v>
      </c>
      <c r="C34" s="103"/>
      <c r="D34" s="190" t="s">
        <v>108</v>
      </c>
      <c r="E34" s="108"/>
      <c r="F34" s="108"/>
      <c r="G34" s="108"/>
      <c r="H34" s="108"/>
    </row>
    <row r="35" spans="2:8" s="22" customFormat="1" ht="17.25" customHeight="1">
      <c r="B35" s="42"/>
      <c r="C35" s="39"/>
      <c r="D35" s="37"/>
      <c r="E35" s="37"/>
      <c r="F35" s="37"/>
      <c r="G35" s="37"/>
      <c r="H35" s="71"/>
    </row>
  </sheetData>
  <mergeCells count="1">
    <mergeCell ref="B1:H2"/>
  </mergeCells>
  <phoneticPr fontId="27" type="noConversion"/>
  <pageMargins left="0.69972223043441772" right="0.69972223043441772" top="0.75" bottom="0.75" header="0.30000001192092896" footer="0.30000001192092896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9"/>
  <sheetViews>
    <sheetView showGridLines="0" view="pageBreakPreview" zoomScaleSheetLayoutView="100" workbookViewId="0">
      <selection activeCell="D9" sqref="D9"/>
    </sheetView>
  </sheetViews>
  <sheetFormatPr defaultColWidth="13.42578125" defaultRowHeight="17.25"/>
  <cols>
    <col min="1" max="1" width="2.7109375" style="38" customWidth="1"/>
    <col min="2" max="2" width="5.140625" style="38" customWidth="1"/>
    <col min="3" max="4" width="19.85546875" style="38" customWidth="1"/>
    <col min="5" max="7" width="19.85546875" style="69" customWidth="1"/>
    <col min="8" max="8" width="19.85546875" style="38" customWidth="1"/>
    <col min="9" max="16384" width="13.42578125" style="21"/>
  </cols>
  <sheetData>
    <row r="1" spans="1:8" ht="16.5" customHeight="1">
      <c r="A1" s="245" t="s">
        <v>110</v>
      </c>
      <c r="B1" s="245"/>
      <c r="C1" s="245"/>
      <c r="D1" s="245"/>
      <c r="E1" s="245"/>
      <c r="F1" s="245"/>
      <c r="G1" s="245"/>
      <c r="H1" s="245"/>
    </row>
    <row r="2" spans="1:8" ht="33" customHeight="1">
      <c r="A2" s="245"/>
      <c r="B2" s="245"/>
      <c r="C2" s="245"/>
      <c r="D2" s="245"/>
      <c r="E2" s="245"/>
      <c r="F2" s="245"/>
      <c r="G2" s="245"/>
      <c r="H2" s="245"/>
    </row>
    <row r="3" spans="1:8" s="22" customFormat="1" ht="16.5">
      <c r="A3" s="118"/>
      <c r="B3" s="23"/>
    </row>
    <row r="4" spans="1:8" s="22" customFormat="1" ht="16.5">
      <c r="B4" s="77" t="s">
        <v>121</v>
      </c>
      <c r="C4" s="118"/>
      <c r="D4" s="23"/>
    </row>
    <row r="5" spans="1:8" s="22" customFormat="1" ht="16.5">
      <c r="A5" s="118"/>
      <c r="B5" s="76"/>
      <c r="C5" s="77" t="s">
        <v>122</v>
      </c>
      <c r="D5" s="23"/>
    </row>
    <row r="6" spans="1:8" s="22" customFormat="1" ht="16.5">
      <c r="A6" s="118"/>
      <c r="C6" s="77" t="s">
        <v>145</v>
      </c>
      <c r="D6" s="23"/>
    </row>
    <row r="7" spans="1:8" s="22" customFormat="1" ht="16.5">
      <c r="A7" s="118"/>
      <c r="C7" s="77"/>
      <c r="D7" s="23"/>
    </row>
    <row r="8" spans="1:8" s="22" customFormat="1" ht="16.5">
      <c r="A8" s="118"/>
      <c r="C8" s="116" t="s">
        <v>80</v>
      </c>
      <c r="D8" s="82" t="s">
        <v>123</v>
      </c>
      <c r="E8" s="83"/>
      <c r="F8" s="78"/>
      <c r="G8" s="81"/>
    </row>
    <row r="9" spans="1:8" s="22" customFormat="1" ht="16.5">
      <c r="A9" s="118"/>
      <c r="C9" s="116" t="s">
        <v>85</v>
      </c>
      <c r="D9" s="109" t="s">
        <v>247</v>
      </c>
      <c r="E9" s="83"/>
      <c r="F9" s="78"/>
      <c r="G9" s="81"/>
    </row>
    <row r="10" spans="1:8" s="22" customFormat="1" ht="16.5">
      <c r="A10" s="118"/>
      <c r="C10" s="117" t="s">
        <v>124</v>
      </c>
      <c r="D10" s="82" t="s">
        <v>125</v>
      </c>
      <c r="E10" s="83"/>
      <c r="F10" s="78"/>
      <c r="G10" s="81"/>
    </row>
    <row r="11" spans="1:8" s="22" customFormat="1" ht="16.5">
      <c r="A11" s="118"/>
      <c r="B11" s="23"/>
      <c r="C11" s="117" t="s">
        <v>126</v>
      </c>
      <c r="D11" s="82" t="s">
        <v>127</v>
      </c>
      <c r="E11" s="83"/>
      <c r="F11" s="78"/>
      <c r="G11" s="81"/>
    </row>
    <row r="12" spans="1:8" s="22" customFormat="1" ht="16.5">
      <c r="A12" s="118"/>
      <c r="B12" s="23"/>
      <c r="C12" s="117" t="s">
        <v>128</v>
      </c>
      <c r="D12" s="82" t="s">
        <v>132</v>
      </c>
      <c r="E12" s="83"/>
      <c r="F12" s="78"/>
      <c r="G12" s="81"/>
    </row>
    <row r="13" spans="1:8" s="22" customFormat="1" ht="16.5">
      <c r="A13" s="118"/>
      <c r="B13" s="23"/>
      <c r="C13" s="117" t="s">
        <v>129</v>
      </c>
      <c r="D13" s="82" t="s">
        <v>138</v>
      </c>
      <c r="E13" s="83"/>
      <c r="F13" s="78"/>
      <c r="G13" s="81"/>
    </row>
    <row r="14" spans="1:8" s="22" customFormat="1" ht="16.5">
      <c r="A14" s="118"/>
      <c r="B14" s="23"/>
      <c r="C14" s="117" t="s">
        <v>131</v>
      </c>
      <c r="D14" s="82" t="s">
        <v>130</v>
      </c>
      <c r="E14" s="83"/>
      <c r="F14" s="78"/>
      <c r="G14" s="81"/>
    </row>
    <row r="15" spans="1:8" s="22" customFormat="1" ht="16.5">
      <c r="A15" s="118"/>
      <c r="B15" s="23"/>
      <c r="C15" s="117" t="s">
        <v>133</v>
      </c>
      <c r="D15" s="82" t="s">
        <v>134</v>
      </c>
      <c r="E15" s="83"/>
      <c r="F15" s="78"/>
      <c r="G15" s="81"/>
    </row>
    <row r="16" spans="1:8" s="22" customFormat="1" ht="16.5">
      <c r="A16" s="118"/>
      <c r="B16" s="23"/>
      <c r="C16" s="81"/>
      <c r="D16" s="81"/>
      <c r="E16" s="81"/>
      <c r="F16" s="81"/>
      <c r="G16" s="81"/>
    </row>
    <row r="17" spans="1:7" s="22" customFormat="1" ht="16.5">
      <c r="A17" s="118"/>
      <c r="B17" s="119" t="s">
        <v>94</v>
      </c>
      <c r="C17" s="81"/>
      <c r="D17" s="81"/>
      <c r="E17" s="81"/>
      <c r="F17" s="81"/>
      <c r="G17" s="81"/>
    </row>
    <row r="18" spans="1:7" s="22" customFormat="1" ht="16.5">
      <c r="B18" s="120" t="s">
        <v>90</v>
      </c>
    </row>
    <row r="19" spans="1:7" s="22" customFormat="1" ht="17.25" customHeight="1">
      <c r="B19" s="120" t="s">
        <v>91</v>
      </c>
    </row>
    <row r="20" spans="1:7" s="22" customFormat="1" ht="17.25" customHeight="1">
      <c r="B20" s="120" t="s">
        <v>92</v>
      </c>
    </row>
    <row r="21" spans="1:7" s="22" customFormat="1" ht="17.25" customHeight="1">
      <c r="B21" s="120"/>
      <c r="C21" s="121" t="s">
        <v>146</v>
      </c>
    </row>
    <row r="22" spans="1:7" s="22" customFormat="1" ht="17.25" customHeight="1">
      <c r="B22" s="120"/>
      <c r="C22" s="121" t="s">
        <v>144</v>
      </c>
    </row>
    <row r="23" spans="1:7" s="22" customFormat="1" ht="17.25" customHeight="1">
      <c r="B23" s="120"/>
      <c r="C23" s="121" t="s">
        <v>140</v>
      </c>
    </row>
    <row r="24" spans="1:7" s="22" customFormat="1" ht="17.25" customHeight="1">
      <c r="B24" s="120"/>
      <c r="C24" s="121" t="s">
        <v>235</v>
      </c>
    </row>
    <row r="25" spans="1:7" s="22" customFormat="1" ht="17.25" customHeight="1">
      <c r="B25" s="120"/>
    </row>
    <row r="26" spans="1:7" s="22" customFormat="1" ht="17.25" customHeight="1">
      <c r="B26" s="122" t="s">
        <v>141</v>
      </c>
      <c r="C26" s="99"/>
      <c r="D26" s="100"/>
      <c r="E26" s="100" t="s">
        <v>99</v>
      </c>
    </row>
    <row r="27" spans="1:7" s="22" customFormat="1" ht="17.25" customHeight="1">
      <c r="B27" s="123" t="s">
        <v>113</v>
      </c>
      <c r="C27" s="80"/>
      <c r="D27" s="79"/>
      <c r="E27" s="124">
        <f>SUM(D36:D71)/36</f>
        <v>0</v>
      </c>
    </row>
    <row r="28" spans="1:7" s="22" customFormat="1" ht="17.25" customHeight="1">
      <c r="B28" s="123" t="s">
        <v>115</v>
      </c>
      <c r="C28" s="80"/>
      <c r="D28" s="79"/>
      <c r="E28" s="125">
        <f>SUM(E36:E71)/36</f>
        <v>0</v>
      </c>
    </row>
    <row r="29" spans="1:7" s="22" customFormat="1" ht="17.25" customHeight="1">
      <c r="B29" s="123" t="s">
        <v>142</v>
      </c>
      <c r="C29" s="80"/>
      <c r="D29" s="79"/>
      <c r="E29" s="125">
        <f>(SUM(F36:G71)-SUM(H36:H71))/36</f>
        <v>0</v>
      </c>
    </row>
    <row r="30" spans="1:7" s="22" customFormat="1" ht="17.25" customHeight="1">
      <c r="B30" s="123" t="s">
        <v>118</v>
      </c>
      <c r="C30" s="80"/>
      <c r="D30" s="79"/>
      <c r="E30" s="125">
        <f>SUM(I36:I71)/36</f>
        <v>0</v>
      </c>
    </row>
    <row r="31" spans="1:7" s="22" customFormat="1" ht="17.25" customHeight="1">
      <c r="A31" s="126"/>
      <c r="B31" s="127"/>
      <c r="C31" s="127"/>
      <c r="D31" s="127"/>
      <c r="E31" s="128"/>
      <c r="F31" s="128"/>
      <c r="G31" s="128"/>
    </row>
    <row r="32" spans="1:7" s="22" customFormat="1" ht="16.5" customHeight="1">
      <c r="A32" s="129"/>
      <c r="B32" s="77"/>
    </row>
    <row r="33" spans="1:9" s="22" customFormat="1" ht="16.5" customHeight="1">
      <c r="A33" s="129"/>
      <c r="B33" s="77"/>
    </row>
    <row r="34" spans="1:9" s="130" customFormat="1" ht="33" customHeight="1">
      <c r="B34" s="132" t="s">
        <v>135</v>
      </c>
      <c r="C34" s="132" t="s">
        <v>136</v>
      </c>
      <c r="D34" s="132" t="s">
        <v>127</v>
      </c>
      <c r="E34" s="132" t="s">
        <v>240</v>
      </c>
      <c r="F34" s="195" t="s">
        <v>239</v>
      </c>
      <c r="G34" s="196"/>
      <c r="H34" s="197"/>
      <c r="I34" s="132" t="s">
        <v>137</v>
      </c>
    </row>
    <row r="35" spans="1:9" s="192" customFormat="1" ht="40.5">
      <c r="B35" s="191"/>
      <c r="C35" s="191"/>
      <c r="D35" s="191"/>
      <c r="E35" s="191"/>
      <c r="F35" s="193" t="s">
        <v>236</v>
      </c>
      <c r="G35" s="194" t="s">
        <v>237</v>
      </c>
      <c r="H35" s="194" t="s">
        <v>238</v>
      </c>
      <c r="I35" s="191"/>
    </row>
    <row r="36" spans="1:9" s="130" customFormat="1" ht="16.5">
      <c r="B36" s="112">
        <v>1</v>
      </c>
      <c r="C36" s="113">
        <v>43553</v>
      </c>
      <c r="D36" s="131">
        <f>'작성4_운용자산(모회사)'!D29+'작성4_운용자산(자회사)'!D33</f>
        <v>0</v>
      </c>
      <c r="E36" s="131">
        <f>IFERROR((D36/D37-1)*100,)</f>
        <v>0</v>
      </c>
      <c r="F36" s="112">
        <f>'작성4_운용자산(모회사)'!F29+'작성4_운용자산(자회사)'!F33</f>
        <v>0</v>
      </c>
      <c r="G36" s="112">
        <f>'작성4_운용자산(모회사)'!G29+'작성4_운용자산(자회사)'!G33</f>
        <v>0</v>
      </c>
      <c r="H36" s="112">
        <f>'작성4_운용자산(모회사)'!H29+'작성4_운용자산(자회사)'!H33</f>
        <v>0</v>
      </c>
      <c r="I36" s="112">
        <f>'작성4_운용자산(모회사)'!I29+'작성4_운용자산(자회사)'!I33</f>
        <v>0</v>
      </c>
    </row>
    <row r="37" spans="1:9" s="130" customFormat="1" ht="16.5">
      <c r="B37" s="112">
        <f>B36+1</f>
        <v>2</v>
      </c>
      <c r="C37" s="113">
        <v>43524</v>
      </c>
      <c r="D37" s="112">
        <f>'작성4_운용자산(모회사)'!D30+'작성4_운용자산(자회사)'!D34</f>
        <v>0</v>
      </c>
      <c r="E37" s="131">
        <f t="shared" ref="E37:E71" si="0">IFERROR((D37/D38-1)*100,)</f>
        <v>0</v>
      </c>
      <c r="F37" s="112">
        <f>'작성4_운용자산(모회사)'!F30+'작성4_운용자산(자회사)'!F34</f>
        <v>0</v>
      </c>
      <c r="G37" s="112">
        <f>'작성4_운용자산(모회사)'!G30+'작성4_운용자산(자회사)'!G34</f>
        <v>0</v>
      </c>
      <c r="H37" s="112">
        <f>'작성4_운용자산(모회사)'!H30+'작성4_운용자산(자회사)'!H34</f>
        <v>0</v>
      </c>
      <c r="I37" s="112">
        <f>'작성4_운용자산(모회사)'!I30+'작성4_운용자산(자회사)'!I34</f>
        <v>0</v>
      </c>
    </row>
    <row r="38" spans="1:9" s="130" customFormat="1" ht="16.5">
      <c r="B38" s="112">
        <f t="shared" ref="B38:B72" si="1">B37+1</f>
        <v>3</v>
      </c>
      <c r="C38" s="113">
        <v>43496</v>
      </c>
      <c r="D38" s="112">
        <f>'작성4_운용자산(모회사)'!D31+'작성4_운용자산(자회사)'!D35</f>
        <v>0</v>
      </c>
      <c r="E38" s="131">
        <f t="shared" si="0"/>
        <v>0</v>
      </c>
      <c r="F38" s="112">
        <f>'작성4_운용자산(모회사)'!F31+'작성4_운용자산(자회사)'!F35</f>
        <v>0</v>
      </c>
      <c r="G38" s="112">
        <f>'작성4_운용자산(모회사)'!G31+'작성4_운용자산(자회사)'!G35</f>
        <v>0</v>
      </c>
      <c r="H38" s="112">
        <f>'작성4_운용자산(모회사)'!H31+'작성4_운용자산(자회사)'!H35</f>
        <v>0</v>
      </c>
      <c r="I38" s="112">
        <f>'작성4_운용자산(모회사)'!I31+'작성4_운용자산(자회사)'!I35</f>
        <v>0</v>
      </c>
    </row>
    <row r="39" spans="1:9" s="130" customFormat="1" ht="16.5">
      <c r="B39" s="112">
        <f t="shared" si="1"/>
        <v>4</v>
      </c>
      <c r="C39" s="113">
        <v>43465</v>
      </c>
      <c r="D39" s="112">
        <f>'작성4_운용자산(모회사)'!D32+'작성4_운용자산(자회사)'!D36</f>
        <v>0</v>
      </c>
      <c r="E39" s="131">
        <f t="shared" si="0"/>
        <v>0</v>
      </c>
      <c r="F39" s="112">
        <f>'작성4_운용자산(모회사)'!F32+'작성4_운용자산(자회사)'!F36</f>
        <v>0</v>
      </c>
      <c r="G39" s="112">
        <f>'작성4_운용자산(모회사)'!G32+'작성4_운용자산(자회사)'!G36</f>
        <v>0</v>
      </c>
      <c r="H39" s="112">
        <f>'작성4_운용자산(모회사)'!H32+'작성4_운용자산(자회사)'!H36</f>
        <v>0</v>
      </c>
      <c r="I39" s="112">
        <f>'작성4_운용자산(모회사)'!I32+'작성4_운용자산(자회사)'!I36</f>
        <v>0</v>
      </c>
    </row>
    <row r="40" spans="1:9" s="130" customFormat="1" ht="16.5">
      <c r="B40" s="112">
        <f t="shared" si="1"/>
        <v>5</v>
      </c>
      <c r="C40" s="113">
        <v>43434</v>
      </c>
      <c r="D40" s="112">
        <f>'작성4_운용자산(모회사)'!D33+'작성4_운용자산(자회사)'!D37</f>
        <v>0</v>
      </c>
      <c r="E40" s="131">
        <f t="shared" si="0"/>
        <v>0</v>
      </c>
      <c r="F40" s="112">
        <f>'작성4_운용자산(모회사)'!F33+'작성4_운용자산(자회사)'!F37</f>
        <v>0</v>
      </c>
      <c r="G40" s="112">
        <f>'작성4_운용자산(모회사)'!G33+'작성4_운용자산(자회사)'!G37</f>
        <v>0</v>
      </c>
      <c r="H40" s="112">
        <f>'작성4_운용자산(모회사)'!H33+'작성4_운용자산(자회사)'!H37</f>
        <v>0</v>
      </c>
      <c r="I40" s="112">
        <f>'작성4_운용자산(모회사)'!I33+'작성4_운용자산(자회사)'!I37</f>
        <v>0</v>
      </c>
    </row>
    <row r="41" spans="1:9" s="130" customFormat="1" ht="16.5">
      <c r="B41" s="112">
        <f t="shared" si="1"/>
        <v>6</v>
      </c>
      <c r="C41" s="113">
        <v>43404</v>
      </c>
      <c r="D41" s="112">
        <f>'작성4_운용자산(모회사)'!D34+'작성4_운용자산(자회사)'!D38</f>
        <v>0</v>
      </c>
      <c r="E41" s="131">
        <f t="shared" si="0"/>
        <v>0</v>
      </c>
      <c r="F41" s="112">
        <f>'작성4_운용자산(모회사)'!F34+'작성4_운용자산(자회사)'!F38</f>
        <v>0</v>
      </c>
      <c r="G41" s="112">
        <f>'작성4_운용자산(모회사)'!G34+'작성4_운용자산(자회사)'!G38</f>
        <v>0</v>
      </c>
      <c r="H41" s="112">
        <f>'작성4_운용자산(모회사)'!H34+'작성4_운용자산(자회사)'!H38</f>
        <v>0</v>
      </c>
      <c r="I41" s="112">
        <f>'작성4_운용자산(모회사)'!I34+'작성4_운용자산(자회사)'!I38</f>
        <v>0</v>
      </c>
    </row>
    <row r="42" spans="1:9" s="130" customFormat="1" ht="16.5">
      <c r="B42" s="112">
        <f t="shared" si="1"/>
        <v>7</v>
      </c>
      <c r="C42" s="113">
        <v>43371</v>
      </c>
      <c r="D42" s="112">
        <f>'작성4_운용자산(모회사)'!D35+'작성4_운용자산(자회사)'!D39</f>
        <v>0</v>
      </c>
      <c r="E42" s="131">
        <f t="shared" si="0"/>
        <v>0</v>
      </c>
      <c r="F42" s="112">
        <f>'작성4_운용자산(모회사)'!F35+'작성4_운용자산(자회사)'!F39</f>
        <v>0</v>
      </c>
      <c r="G42" s="112">
        <f>'작성4_운용자산(모회사)'!G35+'작성4_운용자산(자회사)'!G39</f>
        <v>0</v>
      </c>
      <c r="H42" s="112">
        <f>'작성4_운용자산(모회사)'!H35+'작성4_운용자산(자회사)'!H39</f>
        <v>0</v>
      </c>
      <c r="I42" s="112">
        <f>'작성4_운용자산(모회사)'!I35+'작성4_운용자산(자회사)'!I39</f>
        <v>0</v>
      </c>
    </row>
    <row r="43" spans="1:9" s="130" customFormat="1" ht="16.5">
      <c r="B43" s="112">
        <f t="shared" si="1"/>
        <v>8</v>
      </c>
      <c r="C43" s="113">
        <v>43343</v>
      </c>
      <c r="D43" s="112">
        <f>'작성4_운용자산(모회사)'!D36+'작성4_운용자산(자회사)'!D40</f>
        <v>0</v>
      </c>
      <c r="E43" s="131">
        <f t="shared" si="0"/>
        <v>0</v>
      </c>
      <c r="F43" s="112">
        <f>'작성4_운용자산(모회사)'!F36+'작성4_운용자산(자회사)'!F40</f>
        <v>0</v>
      </c>
      <c r="G43" s="112">
        <f>'작성4_운용자산(모회사)'!G36+'작성4_운용자산(자회사)'!G40</f>
        <v>0</v>
      </c>
      <c r="H43" s="112">
        <f>'작성4_운용자산(모회사)'!H36+'작성4_운용자산(자회사)'!H40</f>
        <v>0</v>
      </c>
      <c r="I43" s="112">
        <f>'작성4_운용자산(모회사)'!I36+'작성4_운용자산(자회사)'!I40</f>
        <v>0</v>
      </c>
    </row>
    <row r="44" spans="1:9" s="130" customFormat="1" ht="16.5">
      <c r="B44" s="112">
        <f t="shared" si="1"/>
        <v>9</v>
      </c>
      <c r="C44" s="113">
        <v>43312</v>
      </c>
      <c r="D44" s="112">
        <f>'작성4_운용자산(모회사)'!D37+'작성4_운용자산(자회사)'!D41</f>
        <v>0</v>
      </c>
      <c r="E44" s="131">
        <f t="shared" si="0"/>
        <v>0</v>
      </c>
      <c r="F44" s="112">
        <f>'작성4_운용자산(모회사)'!F37+'작성4_운용자산(자회사)'!F41</f>
        <v>0</v>
      </c>
      <c r="G44" s="112">
        <f>'작성4_운용자산(모회사)'!G37+'작성4_운용자산(자회사)'!G41</f>
        <v>0</v>
      </c>
      <c r="H44" s="112">
        <f>'작성4_운용자산(모회사)'!H37+'작성4_운용자산(자회사)'!H41</f>
        <v>0</v>
      </c>
      <c r="I44" s="112">
        <f>'작성4_운용자산(모회사)'!I37+'작성4_운용자산(자회사)'!I41</f>
        <v>0</v>
      </c>
    </row>
    <row r="45" spans="1:9" s="130" customFormat="1" ht="16.5">
      <c r="B45" s="112">
        <f t="shared" si="1"/>
        <v>10</v>
      </c>
      <c r="C45" s="113">
        <v>43280</v>
      </c>
      <c r="D45" s="112">
        <f>'작성4_운용자산(모회사)'!D38+'작성4_운용자산(자회사)'!D42</f>
        <v>0</v>
      </c>
      <c r="E45" s="131">
        <f t="shared" si="0"/>
        <v>0</v>
      </c>
      <c r="F45" s="112">
        <f>'작성4_운용자산(모회사)'!F38+'작성4_운용자산(자회사)'!F42</f>
        <v>0</v>
      </c>
      <c r="G45" s="112">
        <f>'작성4_운용자산(모회사)'!G38+'작성4_운용자산(자회사)'!G42</f>
        <v>0</v>
      </c>
      <c r="H45" s="112">
        <f>'작성4_운용자산(모회사)'!H38+'작성4_운용자산(자회사)'!H42</f>
        <v>0</v>
      </c>
      <c r="I45" s="112">
        <f>'작성4_운용자산(모회사)'!I38+'작성4_운용자산(자회사)'!I42</f>
        <v>0</v>
      </c>
    </row>
    <row r="46" spans="1:9" s="130" customFormat="1" ht="16.5">
      <c r="B46" s="112">
        <f t="shared" si="1"/>
        <v>11</v>
      </c>
      <c r="C46" s="113">
        <v>43251</v>
      </c>
      <c r="D46" s="112">
        <f>'작성4_운용자산(모회사)'!D39+'작성4_운용자산(자회사)'!D43</f>
        <v>0</v>
      </c>
      <c r="E46" s="131">
        <f t="shared" si="0"/>
        <v>0</v>
      </c>
      <c r="F46" s="112">
        <f>'작성4_운용자산(모회사)'!F39+'작성4_운용자산(자회사)'!F43</f>
        <v>0</v>
      </c>
      <c r="G46" s="112">
        <f>'작성4_운용자산(모회사)'!G39+'작성4_운용자산(자회사)'!G43</f>
        <v>0</v>
      </c>
      <c r="H46" s="112">
        <f>'작성4_운용자산(모회사)'!H39+'작성4_운용자산(자회사)'!H43</f>
        <v>0</v>
      </c>
      <c r="I46" s="112">
        <f>'작성4_운용자산(모회사)'!I39+'작성4_운용자산(자회사)'!I43</f>
        <v>0</v>
      </c>
    </row>
    <row r="47" spans="1:9" s="130" customFormat="1" ht="16.5">
      <c r="B47" s="112">
        <f t="shared" si="1"/>
        <v>12</v>
      </c>
      <c r="C47" s="113">
        <v>43220</v>
      </c>
      <c r="D47" s="112">
        <f>'작성4_운용자산(모회사)'!D40+'작성4_운용자산(자회사)'!D44</f>
        <v>0</v>
      </c>
      <c r="E47" s="131">
        <f t="shared" si="0"/>
        <v>0</v>
      </c>
      <c r="F47" s="112">
        <f>'작성4_운용자산(모회사)'!F40+'작성4_운용자산(자회사)'!F44</f>
        <v>0</v>
      </c>
      <c r="G47" s="112">
        <f>'작성4_운용자산(모회사)'!G40+'작성4_운용자산(자회사)'!G44</f>
        <v>0</v>
      </c>
      <c r="H47" s="112">
        <f>'작성4_운용자산(모회사)'!H40+'작성4_운용자산(자회사)'!H44</f>
        <v>0</v>
      </c>
      <c r="I47" s="112">
        <f>'작성4_운용자산(모회사)'!I40+'작성4_운용자산(자회사)'!I44</f>
        <v>0</v>
      </c>
    </row>
    <row r="48" spans="1:9" s="130" customFormat="1" ht="16.5">
      <c r="B48" s="112">
        <f t="shared" si="1"/>
        <v>13</v>
      </c>
      <c r="C48" s="113">
        <v>43189</v>
      </c>
      <c r="D48" s="112">
        <f>'작성4_운용자산(모회사)'!D41+'작성4_운용자산(자회사)'!D45</f>
        <v>0</v>
      </c>
      <c r="E48" s="131">
        <f t="shared" si="0"/>
        <v>0</v>
      </c>
      <c r="F48" s="112">
        <f>'작성4_운용자산(모회사)'!F41+'작성4_운용자산(자회사)'!F45</f>
        <v>0</v>
      </c>
      <c r="G48" s="112">
        <f>'작성4_운용자산(모회사)'!G41+'작성4_운용자산(자회사)'!G45</f>
        <v>0</v>
      </c>
      <c r="H48" s="112">
        <f>'작성4_운용자산(모회사)'!H41+'작성4_운용자산(자회사)'!H45</f>
        <v>0</v>
      </c>
      <c r="I48" s="112">
        <f>'작성4_운용자산(모회사)'!I41+'작성4_운용자산(자회사)'!I45</f>
        <v>0</v>
      </c>
    </row>
    <row r="49" spans="2:9" s="130" customFormat="1" ht="16.5">
      <c r="B49" s="112">
        <f t="shared" si="1"/>
        <v>14</v>
      </c>
      <c r="C49" s="113">
        <v>43159</v>
      </c>
      <c r="D49" s="112">
        <f>'작성4_운용자산(모회사)'!D42+'작성4_운용자산(자회사)'!D46</f>
        <v>0</v>
      </c>
      <c r="E49" s="131">
        <f t="shared" si="0"/>
        <v>0</v>
      </c>
      <c r="F49" s="112">
        <f>'작성4_운용자산(모회사)'!F42+'작성4_운용자산(자회사)'!F46</f>
        <v>0</v>
      </c>
      <c r="G49" s="112">
        <f>'작성4_운용자산(모회사)'!G42+'작성4_운용자산(자회사)'!G46</f>
        <v>0</v>
      </c>
      <c r="H49" s="112">
        <f>'작성4_운용자산(모회사)'!H42+'작성4_운용자산(자회사)'!H46</f>
        <v>0</v>
      </c>
      <c r="I49" s="112">
        <f>'작성4_운용자산(모회사)'!I42+'작성4_운용자산(자회사)'!I46</f>
        <v>0</v>
      </c>
    </row>
    <row r="50" spans="2:9" s="130" customFormat="1" ht="16.5">
      <c r="B50" s="112">
        <f t="shared" si="1"/>
        <v>15</v>
      </c>
      <c r="C50" s="113">
        <v>43131</v>
      </c>
      <c r="D50" s="112">
        <f>'작성4_운용자산(모회사)'!D43+'작성4_운용자산(자회사)'!D47</f>
        <v>0</v>
      </c>
      <c r="E50" s="131">
        <f t="shared" si="0"/>
        <v>0</v>
      </c>
      <c r="F50" s="112">
        <f>'작성4_운용자산(모회사)'!F43+'작성4_운용자산(자회사)'!F47</f>
        <v>0</v>
      </c>
      <c r="G50" s="112">
        <f>'작성4_운용자산(모회사)'!G43+'작성4_운용자산(자회사)'!G47</f>
        <v>0</v>
      </c>
      <c r="H50" s="112">
        <f>'작성4_운용자산(모회사)'!H43+'작성4_운용자산(자회사)'!H47</f>
        <v>0</v>
      </c>
      <c r="I50" s="112">
        <f>'작성4_운용자산(모회사)'!I43+'작성4_운용자산(자회사)'!I47</f>
        <v>0</v>
      </c>
    </row>
    <row r="51" spans="2:9" s="130" customFormat="1" ht="16.5">
      <c r="B51" s="112">
        <f t="shared" si="1"/>
        <v>16</v>
      </c>
      <c r="C51" s="113">
        <v>43098</v>
      </c>
      <c r="D51" s="112">
        <f>'작성4_운용자산(모회사)'!D44+'작성4_운용자산(자회사)'!D48</f>
        <v>0</v>
      </c>
      <c r="E51" s="131">
        <f t="shared" si="0"/>
        <v>0</v>
      </c>
      <c r="F51" s="112">
        <f>'작성4_운용자산(모회사)'!F44+'작성4_운용자산(자회사)'!F48</f>
        <v>0</v>
      </c>
      <c r="G51" s="112">
        <f>'작성4_운용자산(모회사)'!G44+'작성4_운용자산(자회사)'!G48</f>
        <v>0</v>
      </c>
      <c r="H51" s="112">
        <f>'작성4_운용자산(모회사)'!H44+'작성4_운용자산(자회사)'!H48</f>
        <v>0</v>
      </c>
      <c r="I51" s="112">
        <f>'작성4_운용자산(모회사)'!I44+'작성4_운용자산(자회사)'!I48</f>
        <v>0</v>
      </c>
    </row>
    <row r="52" spans="2:9" s="130" customFormat="1" ht="16.5">
      <c r="B52" s="112">
        <f t="shared" si="1"/>
        <v>17</v>
      </c>
      <c r="C52" s="113">
        <v>43069</v>
      </c>
      <c r="D52" s="112">
        <f>'작성4_운용자산(모회사)'!D45+'작성4_운용자산(자회사)'!D49</f>
        <v>0</v>
      </c>
      <c r="E52" s="131">
        <f t="shared" si="0"/>
        <v>0</v>
      </c>
      <c r="F52" s="112">
        <f>'작성4_운용자산(모회사)'!F45+'작성4_운용자산(자회사)'!F49</f>
        <v>0</v>
      </c>
      <c r="G52" s="112">
        <f>'작성4_운용자산(모회사)'!G45+'작성4_운용자산(자회사)'!G49</f>
        <v>0</v>
      </c>
      <c r="H52" s="112">
        <f>'작성4_운용자산(모회사)'!H45+'작성4_운용자산(자회사)'!H49</f>
        <v>0</v>
      </c>
      <c r="I52" s="112">
        <f>'작성4_운용자산(모회사)'!I45+'작성4_운용자산(자회사)'!I49</f>
        <v>0</v>
      </c>
    </row>
    <row r="53" spans="2:9" s="130" customFormat="1" ht="16.5">
      <c r="B53" s="112">
        <f t="shared" si="1"/>
        <v>18</v>
      </c>
      <c r="C53" s="113">
        <v>43039</v>
      </c>
      <c r="D53" s="112">
        <f>'작성4_운용자산(모회사)'!D46+'작성4_운용자산(자회사)'!D50</f>
        <v>0</v>
      </c>
      <c r="E53" s="131">
        <f t="shared" si="0"/>
        <v>0</v>
      </c>
      <c r="F53" s="112">
        <f>'작성4_운용자산(모회사)'!F46+'작성4_운용자산(자회사)'!F50</f>
        <v>0</v>
      </c>
      <c r="G53" s="112">
        <f>'작성4_운용자산(모회사)'!G46+'작성4_운용자산(자회사)'!G50</f>
        <v>0</v>
      </c>
      <c r="H53" s="112">
        <f>'작성4_운용자산(모회사)'!H46+'작성4_운용자산(자회사)'!H50</f>
        <v>0</v>
      </c>
      <c r="I53" s="112">
        <f>'작성4_운용자산(모회사)'!I46+'작성4_운용자산(자회사)'!I50</f>
        <v>0</v>
      </c>
    </row>
    <row r="54" spans="2:9" s="130" customFormat="1" ht="16.5">
      <c r="B54" s="112">
        <f t="shared" si="1"/>
        <v>19</v>
      </c>
      <c r="C54" s="113">
        <v>43007</v>
      </c>
      <c r="D54" s="112">
        <f>'작성4_운용자산(모회사)'!D47+'작성4_운용자산(자회사)'!D51</f>
        <v>0</v>
      </c>
      <c r="E54" s="131">
        <f t="shared" si="0"/>
        <v>0</v>
      </c>
      <c r="F54" s="112">
        <f>'작성4_운용자산(모회사)'!F47+'작성4_운용자산(자회사)'!F51</f>
        <v>0</v>
      </c>
      <c r="G54" s="112">
        <f>'작성4_운용자산(모회사)'!G47+'작성4_운용자산(자회사)'!G51</f>
        <v>0</v>
      </c>
      <c r="H54" s="112">
        <f>'작성4_운용자산(모회사)'!H47+'작성4_운용자산(자회사)'!H51</f>
        <v>0</v>
      </c>
      <c r="I54" s="112">
        <f>'작성4_운용자산(모회사)'!I47+'작성4_운용자산(자회사)'!I51</f>
        <v>0</v>
      </c>
    </row>
    <row r="55" spans="2:9" s="130" customFormat="1" ht="16.5">
      <c r="B55" s="112">
        <f t="shared" si="1"/>
        <v>20</v>
      </c>
      <c r="C55" s="113">
        <v>42978</v>
      </c>
      <c r="D55" s="112">
        <f>'작성4_운용자산(모회사)'!D48+'작성4_운용자산(자회사)'!D52</f>
        <v>0</v>
      </c>
      <c r="E55" s="131">
        <f t="shared" si="0"/>
        <v>0</v>
      </c>
      <c r="F55" s="112">
        <f>'작성4_운용자산(모회사)'!F48+'작성4_운용자산(자회사)'!F52</f>
        <v>0</v>
      </c>
      <c r="G55" s="112">
        <f>'작성4_운용자산(모회사)'!G48+'작성4_운용자산(자회사)'!G52</f>
        <v>0</v>
      </c>
      <c r="H55" s="112">
        <f>'작성4_운용자산(모회사)'!H48+'작성4_운용자산(자회사)'!H52</f>
        <v>0</v>
      </c>
      <c r="I55" s="112">
        <f>'작성4_운용자산(모회사)'!I48+'작성4_운용자산(자회사)'!I52</f>
        <v>0</v>
      </c>
    </row>
    <row r="56" spans="2:9" s="130" customFormat="1" ht="16.5">
      <c r="B56" s="112">
        <f t="shared" si="1"/>
        <v>21</v>
      </c>
      <c r="C56" s="113">
        <v>42947</v>
      </c>
      <c r="D56" s="112">
        <f>'작성4_운용자산(모회사)'!D49+'작성4_운용자산(자회사)'!D53</f>
        <v>0</v>
      </c>
      <c r="E56" s="131">
        <f t="shared" si="0"/>
        <v>0</v>
      </c>
      <c r="F56" s="112">
        <f>'작성4_운용자산(모회사)'!F49+'작성4_운용자산(자회사)'!F53</f>
        <v>0</v>
      </c>
      <c r="G56" s="112">
        <f>'작성4_운용자산(모회사)'!G49+'작성4_운용자산(자회사)'!G53</f>
        <v>0</v>
      </c>
      <c r="H56" s="112">
        <f>'작성4_운용자산(모회사)'!H49+'작성4_운용자산(자회사)'!H53</f>
        <v>0</v>
      </c>
      <c r="I56" s="112">
        <f>'작성4_운용자산(모회사)'!I49+'작성4_운용자산(자회사)'!I53</f>
        <v>0</v>
      </c>
    </row>
    <row r="57" spans="2:9" s="130" customFormat="1" ht="16.5">
      <c r="B57" s="112">
        <f t="shared" si="1"/>
        <v>22</v>
      </c>
      <c r="C57" s="113">
        <v>42916</v>
      </c>
      <c r="D57" s="112">
        <f>'작성4_운용자산(모회사)'!D50+'작성4_운용자산(자회사)'!D54</f>
        <v>0</v>
      </c>
      <c r="E57" s="131">
        <f t="shared" si="0"/>
        <v>0</v>
      </c>
      <c r="F57" s="112">
        <f>'작성4_운용자산(모회사)'!F50+'작성4_운용자산(자회사)'!F54</f>
        <v>0</v>
      </c>
      <c r="G57" s="112">
        <f>'작성4_운용자산(모회사)'!G50+'작성4_운용자산(자회사)'!G54</f>
        <v>0</v>
      </c>
      <c r="H57" s="112">
        <f>'작성4_운용자산(모회사)'!H50+'작성4_운용자산(자회사)'!H54</f>
        <v>0</v>
      </c>
      <c r="I57" s="112">
        <f>'작성4_운용자산(모회사)'!I50+'작성4_운용자산(자회사)'!I54</f>
        <v>0</v>
      </c>
    </row>
    <row r="58" spans="2:9" s="130" customFormat="1" ht="16.5">
      <c r="B58" s="112">
        <f t="shared" si="1"/>
        <v>23</v>
      </c>
      <c r="C58" s="113">
        <v>42886</v>
      </c>
      <c r="D58" s="112">
        <f>'작성4_운용자산(모회사)'!D51+'작성4_운용자산(자회사)'!D55</f>
        <v>0</v>
      </c>
      <c r="E58" s="131">
        <f t="shared" si="0"/>
        <v>0</v>
      </c>
      <c r="F58" s="112">
        <f>'작성4_운용자산(모회사)'!F51+'작성4_운용자산(자회사)'!F55</f>
        <v>0</v>
      </c>
      <c r="G58" s="112">
        <f>'작성4_운용자산(모회사)'!G51+'작성4_운용자산(자회사)'!G55</f>
        <v>0</v>
      </c>
      <c r="H58" s="112">
        <f>'작성4_운용자산(모회사)'!H51+'작성4_운용자산(자회사)'!H55</f>
        <v>0</v>
      </c>
      <c r="I58" s="112">
        <f>'작성4_운용자산(모회사)'!I51+'작성4_운용자산(자회사)'!I55</f>
        <v>0</v>
      </c>
    </row>
    <row r="59" spans="2:9" s="130" customFormat="1" ht="16.5">
      <c r="B59" s="112">
        <f t="shared" si="1"/>
        <v>24</v>
      </c>
      <c r="C59" s="113">
        <v>42853</v>
      </c>
      <c r="D59" s="112">
        <f>'작성4_운용자산(모회사)'!D52+'작성4_운용자산(자회사)'!D56</f>
        <v>0</v>
      </c>
      <c r="E59" s="131">
        <f t="shared" si="0"/>
        <v>0</v>
      </c>
      <c r="F59" s="112">
        <f>'작성4_운용자산(모회사)'!F52+'작성4_운용자산(자회사)'!F56</f>
        <v>0</v>
      </c>
      <c r="G59" s="112">
        <f>'작성4_운용자산(모회사)'!G52+'작성4_운용자산(자회사)'!G56</f>
        <v>0</v>
      </c>
      <c r="H59" s="112">
        <f>'작성4_운용자산(모회사)'!H52+'작성4_운용자산(자회사)'!H56</f>
        <v>0</v>
      </c>
      <c r="I59" s="112">
        <f>'작성4_운용자산(모회사)'!I52+'작성4_운용자산(자회사)'!I56</f>
        <v>0</v>
      </c>
    </row>
    <row r="60" spans="2:9" s="130" customFormat="1" ht="16.5">
      <c r="B60" s="112">
        <f t="shared" si="1"/>
        <v>25</v>
      </c>
      <c r="C60" s="113">
        <v>42825</v>
      </c>
      <c r="D60" s="112">
        <f>'작성4_운용자산(모회사)'!D53+'작성4_운용자산(자회사)'!D57</f>
        <v>0</v>
      </c>
      <c r="E60" s="131">
        <f t="shared" si="0"/>
        <v>0</v>
      </c>
      <c r="F60" s="112">
        <f>'작성4_운용자산(모회사)'!F53+'작성4_운용자산(자회사)'!F57</f>
        <v>0</v>
      </c>
      <c r="G60" s="112">
        <f>'작성4_운용자산(모회사)'!G53+'작성4_운용자산(자회사)'!G57</f>
        <v>0</v>
      </c>
      <c r="H60" s="112">
        <f>'작성4_운용자산(모회사)'!H53+'작성4_운용자산(자회사)'!H57</f>
        <v>0</v>
      </c>
      <c r="I60" s="112">
        <f>'작성4_운용자산(모회사)'!I53+'작성4_운용자산(자회사)'!I57</f>
        <v>0</v>
      </c>
    </row>
    <row r="61" spans="2:9" s="130" customFormat="1" ht="16.5">
      <c r="B61" s="112">
        <f t="shared" si="1"/>
        <v>26</v>
      </c>
      <c r="C61" s="113">
        <v>42794</v>
      </c>
      <c r="D61" s="112">
        <f>'작성4_운용자산(모회사)'!D54+'작성4_운용자산(자회사)'!D58</f>
        <v>0</v>
      </c>
      <c r="E61" s="131">
        <f t="shared" si="0"/>
        <v>0</v>
      </c>
      <c r="F61" s="112">
        <f>'작성4_운용자산(모회사)'!F54+'작성4_운용자산(자회사)'!F58</f>
        <v>0</v>
      </c>
      <c r="G61" s="112">
        <f>'작성4_운용자산(모회사)'!G54+'작성4_운용자산(자회사)'!G58</f>
        <v>0</v>
      </c>
      <c r="H61" s="112">
        <f>'작성4_운용자산(모회사)'!H54+'작성4_운용자산(자회사)'!H58</f>
        <v>0</v>
      </c>
      <c r="I61" s="112">
        <f>'작성4_운용자산(모회사)'!I54+'작성4_운용자산(자회사)'!I58</f>
        <v>0</v>
      </c>
    </row>
    <row r="62" spans="2:9" s="130" customFormat="1" ht="16.5">
      <c r="B62" s="112">
        <f t="shared" si="1"/>
        <v>27</v>
      </c>
      <c r="C62" s="113">
        <v>42766</v>
      </c>
      <c r="D62" s="112">
        <f>'작성4_운용자산(모회사)'!D55+'작성4_운용자산(자회사)'!D59</f>
        <v>0</v>
      </c>
      <c r="E62" s="131">
        <f t="shared" si="0"/>
        <v>0</v>
      </c>
      <c r="F62" s="112">
        <f>'작성4_운용자산(모회사)'!F55+'작성4_운용자산(자회사)'!F59</f>
        <v>0</v>
      </c>
      <c r="G62" s="112">
        <f>'작성4_운용자산(모회사)'!G55+'작성4_운용자산(자회사)'!G59</f>
        <v>0</v>
      </c>
      <c r="H62" s="112">
        <f>'작성4_운용자산(모회사)'!H55+'작성4_운용자산(자회사)'!H59</f>
        <v>0</v>
      </c>
      <c r="I62" s="112">
        <f>'작성4_운용자산(모회사)'!I55+'작성4_운용자산(자회사)'!I59</f>
        <v>0</v>
      </c>
    </row>
    <row r="63" spans="2:9" s="130" customFormat="1" ht="16.5">
      <c r="B63" s="112">
        <f t="shared" si="1"/>
        <v>28</v>
      </c>
      <c r="C63" s="113">
        <v>42734</v>
      </c>
      <c r="D63" s="112">
        <f>'작성4_운용자산(모회사)'!D56+'작성4_운용자산(자회사)'!D60</f>
        <v>0</v>
      </c>
      <c r="E63" s="131">
        <f t="shared" si="0"/>
        <v>0</v>
      </c>
      <c r="F63" s="112">
        <f>'작성4_운용자산(모회사)'!F56+'작성4_운용자산(자회사)'!F60</f>
        <v>0</v>
      </c>
      <c r="G63" s="112">
        <f>'작성4_운용자산(모회사)'!G56+'작성4_운용자산(자회사)'!G60</f>
        <v>0</v>
      </c>
      <c r="H63" s="112">
        <f>'작성4_운용자산(모회사)'!H56+'작성4_운용자산(자회사)'!H60</f>
        <v>0</v>
      </c>
      <c r="I63" s="112">
        <f>'작성4_운용자산(모회사)'!I56+'작성4_운용자산(자회사)'!I60</f>
        <v>0</v>
      </c>
    </row>
    <row r="64" spans="2:9" s="130" customFormat="1" ht="16.5">
      <c r="B64" s="112">
        <f t="shared" si="1"/>
        <v>29</v>
      </c>
      <c r="C64" s="113">
        <v>42704</v>
      </c>
      <c r="D64" s="112">
        <f>'작성4_운용자산(모회사)'!D57+'작성4_운용자산(자회사)'!D61</f>
        <v>0</v>
      </c>
      <c r="E64" s="131">
        <f t="shared" si="0"/>
        <v>0</v>
      </c>
      <c r="F64" s="112">
        <f>'작성4_운용자산(모회사)'!F57+'작성4_운용자산(자회사)'!F61</f>
        <v>0</v>
      </c>
      <c r="G64" s="112">
        <f>'작성4_운용자산(모회사)'!G57+'작성4_운용자산(자회사)'!G61</f>
        <v>0</v>
      </c>
      <c r="H64" s="112">
        <f>'작성4_운용자산(모회사)'!H57+'작성4_운용자산(자회사)'!H61</f>
        <v>0</v>
      </c>
      <c r="I64" s="112">
        <f>'작성4_운용자산(모회사)'!I57+'작성4_운용자산(자회사)'!I61</f>
        <v>0</v>
      </c>
    </row>
    <row r="65" spans="2:9" s="130" customFormat="1" ht="16.5">
      <c r="B65" s="112">
        <f t="shared" si="1"/>
        <v>30</v>
      </c>
      <c r="C65" s="113">
        <v>42674</v>
      </c>
      <c r="D65" s="112">
        <f>'작성4_운용자산(모회사)'!D58+'작성4_운용자산(자회사)'!D62</f>
        <v>0</v>
      </c>
      <c r="E65" s="131">
        <f t="shared" si="0"/>
        <v>0</v>
      </c>
      <c r="F65" s="112">
        <f>'작성4_운용자산(모회사)'!F58+'작성4_운용자산(자회사)'!F62</f>
        <v>0</v>
      </c>
      <c r="G65" s="112">
        <f>'작성4_운용자산(모회사)'!G58+'작성4_운용자산(자회사)'!G62</f>
        <v>0</v>
      </c>
      <c r="H65" s="112">
        <f>'작성4_운용자산(모회사)'!H58+'작성4_운용자산(자회사)'!H62</f>
        <v>0</v>
      </c>
      <c r="I65" s="112">
        <f>'작성4_운용자산(모회사)'!I58+'작성4_운용자산(자회사)'!I62</f>
        <v>0</v>
      </c>
    </row>
    <row r="66" spans="2:9" s="130" customFormat="1" ht="16.5">
      <c r="B66" s="112">
        <f t="shared" si="1"/>
        <v>31</v>
      </c>
      <c r="C66" s="113">
        <v>42643</v>
      </c>
      <c r="D66" s="112">
        <f>'작성4_운용자산(모회사)'!D59+'작성4_운용자산(자회사)'!D63</f>
        <v>0</v>
      </c>
      <c r="E66" s="131">
        <f t="shared" si="0"/>
        <v>0</v>
      </c>
      <c r="F66" s="112">
        <f>'작성4_운용자산(모회사)'!F59+'작성4_운용자산(자회사)'!F63</f>
        <v>0</v>
      </c>
      <c r="G66" s="112">
        <f>'작성4_운용자산(모회사)'!G59+'작성4_운용자산(자회사)'!G63</f>
        <v>0</v>
      </c>
      <c r="H66" s="112">
        <f>'작성4_운용자산(모회사)'!H59+'작성4_운용자산(자회사)'!H63</f>
        <v>0</v>
      </c>
      <c r="I66" s="112">
        <f>'작성4_운용자산(모회사)'!I59+'작성4_운용자산(자회사)'!I63</f>
        <v>0</v>
      </c>
    </row>
    <row r="67" spans="2:9" s="130" customFormat="1" ht="16.5">
      <c r="B67" s="112">
        <f t="shared" si="1"/>
        <v>32</v>
      </c>
      <c r="C67" s="113">
        <v>42613</v>
      </c>
      <c r="D67" s="112">
        <f>'작성4_운용자산(모회사)'!D60+'작성4_운용자산(자회사)'!D64</f>
        <v>0</v>
      </c>
      <c r="E67" s="131">
        <f t="shared" si="0"/>
        <v>0</v>
      </c>
      <c r="F67" s="112">
        <f>'작성4_운용자산(모회사)'!F60+'작성4_운용자산(자회사)'!F64</f>
        <v>0</v>
      </c>
      <c r="G67" s="112">
        <f>'작성4_운용자산(모회사)'!G60+'작성4_운용자산(자회사)'!G64</f>
        <v>0</v>
      </c>
      <c r="H67" s="112">
        <f>'작성4_운용자산(모회사)'!H60+'작성4_운용자산(자회사)'!H64</f>
        <v>0</v>
      </c>
      <c r="I67" s="112">
        <f>'작성4_운용자산(모회사)'!I60+'작성4_운용자산(자회사)'!I64</f>
        <v>0</v>
      </c>
    </row>
    <row r="68" spans="2:9" s="130" customFormat="1" ht="16.5">
      <c r="B68" s="112">
        <f t="shared" si="1"/>
        <v>33</v>
      </c>
      <c r="C68" s="113">
        <v>42580</v>
      </c>
      <c r="D68" s="112">
        <f>'작성4_운용자산(모회사)'!D61+'작성4_운용자산(자회사)'!D65</f>
        <v>0</v>
      </c>
      <c r="E68" s="131">
        <f t="shared" si="0"/>
        <v>0</v>
      </c>
      <c r="F68" s="112">
        <f>'작성4_운용자산(모회사)'!F61+'작성4_운용자산(자회사)'!F65</f>
        <v>0</v>
      </c>
      <c r="G68" s="112">
        <f>'작성4_운용자산(모회사)'!G61+'작성4_운용자산(자회사)'!G65</f>
        <v>0</v>
      </c>
      <c r="H68" s="112">
        <f>'작성4_운용자산(모회사)'!H61+'작성4_운용자산(자회사)'!H65</f>
        <v>0</v>
      </c>
      <c r="I68" s="112">
        <f>'작성4_운용자산(모회사)'!I61+'작성4_운용자산(자회사)'!I65</f>
        <v>0</v>
      </c>
    </row>
    <row r="69" spans="2:9" s="130" customFormat="1" ht="16.5">
      <c r="B69" s="112">
        <f t="shared" si="1"/>
        <v>34</v>
      </c>
      <c r="C69" s="113">
        <v>42551</v>
      </c>
      <c r="D69" s="112">
        <f>'작성4_운용자산(모회사)'!D62+'작성4_운용자산(자회사)'!D66</f>
        <v>0</v>
      </c>
      <c r="E69" s="131">
        <f t="shared" si="0"/>
        <v>0</v>
      </c>
      <c r="F69" s="112">
        <f>'작성4_운용자산(모회사)'!F62+'작성4_운용자산(자회사)'!F66</f>
        <v>0</v>
      </c>
      <c r="G69" s="112">
        <f>'작성4_운용자산(모회사)'!G62+'작성4_운용자산(자회사)'!G66</f>
        <v>0</v>
      </c>
      <c r="H69" s="112">
        <f>'작성4_운용자산(모회사)'!H62+'작성4_운용자산(자회사)'!H66</f>
        <v>0</v>
      </c>
      <c r="I69" s="112">
        <f>'작성4_운용자산(모회사)'!I62+'작성4_운용자산(자회사)'!I66</f>
        <v>0</v>
      </c>
    </row>
    <row r="70" spans="2:9" s="130" customFormat="1" ht="16.5">
      <c r="B70" s="112">
        <f t="shared" si="1"/>
        <v>35</v>
      </c>
      <c r="C70" s="113">
        <v>42521</v>
      </c>
      <c r="D70" s="112">
        <f>'작성4_운용자산(모회사)'!D63+'작성4_운용자산(자회사)'!D67</f>
        <v>0</v>
      </c>
      <c r="E70" s="131">
        <f t="shared" si="0"/>
        <v>0</v>
      </c>
      <c r="F70" s="112">
        <f>'작성4_운용자산(모회사)'!F63+'작성4_운용자산(자회사)'!F67</f>
        <v>0</v>
      </c>
      <c r="G70" s="112">
        <f>'작성4_운용자산(모회사)'!G63+'작성4_운용자산(자회사)'!G67</f>
        <v>0</v>
      </c>
      <c r="H70" s="112">
        <f>'작성4_운용자산(모회사)'!H63+'작성4_운용자산(자회사)'!H67</f>
        <v>0</v>
      </c>
      <c r="I70" s="112">
        <f>'작성4_운용자산(모회사)'!I63+'작성4_운용자산(자회사)'!I67</f>
        <v>0</v>
      </c>
    </row>
    <row r="71" spans="2:9" s="130" customFormat="1" ht="16.5">
      <c r="B71" s="112">
        <f t="shared" si="1"/>
        <v>36</v>
      </c>
      <c r="C71" s="113">
        <v>42489</v>
      </c>
      <c r="D71" s="112">
        <f>'작성4_운용자산(모회사)'!D64+'작성4_운용자산(자회사)'!D68</f>
        <v>0</v>
      </c>
      <c r="E71" s="131">
        <f t="shared" si="0"/>
        <v>0</v>
      </c>
      <c r="F71" s="112">
        <f>'작성4_운용자산(모회사)'!F64+'작성4_운용자산(자회사)'!F68</f>
        <v>0</v>
      </c>
      <c r="G71" s="112">
        <f>'작성4_운용자산(모회사)'!G64+'작성4_운용자산(자회사)'!G68</f>
        <v>0</v>
      </c>
      <c r="H71" s="112">
        <f>'작성4_운용자산(모회사)'!H64+'작성4_운용자산(자회사)'!H68</f>
        <v>0</v>
      </c>
      <c r="I71" s="112">
        <f>'작성4_운용자산(모회사)'!I64+'작성4_운용자산(자회사)'!I68</f>
        <v>0</v>
      </c>
    </row>
    <row r="72" spans="2:9" s="130" customFormat="1" ht="16.5">
      <c r="B72" s="112">
        <f t="shared" si="1"/>
        <v>37</v>
      </c>
      <c r="C72" s="113">
        <v>42369</v>
      </c>
      <c r="D72" s="112">
        <f>'작성4_운용자산(모회사)'!D65+'작성4_운용자산(자회사)'!D69</f>
        <v>0</v>
      </c>
      <c r="E72" s="112"/>
      <c r="F72" s="112">
        <f>'작성4_운용자산(모회사)'!F65+'작성4_운용자산(자회사)'!F69</f>
        <v>0</v>
      </c>
      <c r="G72" s="112">
        <f>'작성4_운용자산(모회사)'!G65+'작성4_운용자산(자회사)'!G69</f>
        <v>0</v>
      </c>
      <c r="H72" s="112">
        <f>'작성4_운용자산(모회사)'!H65+'작성4_운용자산(자회사)'!H69</f>
        <v>0</v>
      </c>
      <c r="I72" s="112">
        <f>'작성4_운용자산(모회사)'!I65+'작성4_운용자산(자회사)'!I69</f>
        <v>0</v>
      </c>
    </row>
    <row r="73" spans="2:9" s="130" customFormat="1" ht="16.5"/>
    <row r="74" spans="2:9" s="130" customFormat="1" ht="16.5"/>
    <row r="75" spans="2:9" s="130" customFormat="1" ht="16.5"/>
    <row r="76" spans="2:9" s="130" customFormat="1" ht="16.5"/>
    <row r="77" spans="2:9" s="130" customFormat="1" ht="16.5"/>
    <row r="78" spans="2:9" s="130" customFormat="1" ht="16.5"/>
    <row r="79" spans="2:9" s="130" customFormat="1" ht="16.5"/>
    <row r="80" spans="2:9" s="130" customFormat="1" ht="16.5"/>
    <row r="81" s="130" customFormat="1" ht="16.5"/>
    <row r="82" s="130" customFormat="1" ht="16.5"/>
    <row r="83" s="130" customFormat="1" ht="16.5"/>
    <row r="84" s="130" customFormat="1" ht="16.5"/>
    <row r="85" s="130" customFormat="1" ht="16.5"/>
    <row r="86" s="130" customFormat="1" ht="16.5"/>
    <row r="87" s="130" customFormat="1" ht="16.5"/>
    <row r="88" s="130" customFormat="1" ht="16.5"/>
    <row r="89" s="130" customFormat="1" ht="16.5"/>
    <row r="90" s="130" customFormat="1" ht="16.5"/>
    <row r="91" s="130" customFormat="1" ht="16.5"/>
    <row r="92" s="130" customFormat="1" ht="16.5"/>
    <row r="93" s="130" customFormat="1" ht="16.5"/>
    <row r="94" s="130" customFormat="1" ht="16.5"/>
    <row r="95" s="130" customFormat="1" ht="16.5"/>
    <row r="96" s="130" customFormat="1" ht="16.5"/>
    <row r="97" s="130" customFormat="1" ht="16.5"/>
    <row r="98" s="130" customFormat="1" ht="16.5"/>
    <row r="99" s="130" customFormat="1" ht="16.5"/>
  </sheetData>
  <mergeCells count="1">
    <mergeCell ref="A1:H2"/>
  </mergeCells>
  <phoneticPr fontId="27" type="noConversion"/>
  <pageMargins left="0.75" right="0.75" top="1" bottom="1" header="0.5" footer="0.5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5"/>
  <sheetViews>
    <sheetView showGridLines="0" view="pageBreakPreview" zoomScaleSheetLayoutView="100" workbookViewId="0">
      <selection activeCell="D9" sqref="D9"/>
    </sheetView>
  </sheetViews>
  <sheetFormatPr defaultColWidth="13.42578125" defaultRowHeight="17.25"/>
  <cols>
    <col min="1" max="1" width="2.7109375" style="69" customWidth="1"/>
    <col min="2" max="2" width="5.140625" style="69" customWidth="1"/>
    <col min="3" max="8" width="19.85546875" style="69" customWidth="1"/>
    <col min="9" max="9" width="13.42578125" style="70"/>
    <col min="10" max="10" width="5.7109375" style="70" customWidth="1"/>
    <col min="11" max="16384" width="13.42578125" style="70"/>
  </cols>
  <sheetData>
    <row r="1" spans="1:8" ht="16.5" customHeight="1">
      <c r="A1" s="245" t="s">
        <v>110</v>
      </c>
      <c r="B1" s="245"/>
      <c r="C1" s="245"/>
      <c r="D1" s="245"/>
      <c r="E1" s="245"/>
      <c r="F1" s="245"/>
      <c r="G1" s="245"/>
      <c r="H1" s="245"/>
    </row>
    <row r="2" spans="1:8" ht="33" customHeight="1">
      <c r="A2" s="245"/>
      <c r="B2" s="245"/>
      <c r="C2" s="245"/>
      <c r="D2" s="245"/>
      <c r="E2" s="245"/>
      <c r="F2" s="245"/>
      <c r="G2" s="245"/>
      <c r="H2" s="245"/>
    </row>
    <row r="3" spans="1:8" s="22" customFormat="1">
      <c r="A3" s="34"/>
      <c r="B3" s="23"/>
    </row>
    <row r="4" spans="1:8" s="22" customFormat="1">
      <c r="B4" s="77" t="s">
        <v>121</v>
      </c>
      <c r="C4" s="34"/>
      <c r="D4" s="23"/>
    </row>
    <row r="5" spans="1:8" s="22" customFormat="1">
      <c r="A5" s="34"/>
      <c r="B5" s="76"/>
      <c r="C5" s="77" t="s">
        <v>122</v>
      </c>
      <c r="D5" s="23"/>
    </row>
    <row r="6" spans="1:8" s="22" customFormat="1">
      <c r="A6" s="34"/>
      <c r="C6" s="77" t="s">
        <v>145</v>
      </c>
      <c r="D6" s="23"/>
    </row>
    <row r="7" spans="1:8" s="22" customFormat="1">
      <c r="A7" s="34"/>
      <c r="C7" s="77"/>
      <c r="D7" s="23"/>
    </row>
    <row r="8" spans="1:8" s="22" customFormat="1">
      <c r="A8" s="34"/>
      <c r="C8" s="84" t="s">
        <v>80</v>
      </c>
      <c r="D8" s="82" t="s">
        <v>123</v>
      </c>
      <c r="E8" s="83"/>
      <c r="F8" s="78"/>
      <c r="G8" s="81"/>
    </row>
    <row r="9" spans="1:8" s="22" customFormat="1">
      <c r="A9" s="34"/>
      <c r="C9" s="84" t="s">
        <v>85</v>
      </c>
      <c r="D9" s="109" t="s">
        <v>246</v>
      </c>
      <c r="E9" s="83"/>
      <c r="F9" s="78"/>
      <c r="G9" s="81"/>
    </row>
    <row r="10" spans="1:8" s="22" customFormat="1">
      <c r="A10" s="34"/>
      <c r="C10" s="86" t="s">
        <v>124</v>
      </c>
      <c r="D10" s="82" t="s">
        <v>125</v>
      </c>
      <c r="E10" s="83"/>
      <c r="F10" s="78"/>
      <c r="G10" s="81"/>
    </row>
    <row r="11" spans="1:8" s="22" customFormat="1">
      <c r="A11" s="34"/>
      <c r="B11" s="23"/>
      <c r="C11" s="86" t="s">
        <v>126</v>
      </c>
      <c r="D11" s="82" t="s">
        <v>127</v>
      </c>
      <c r="E11" s="83"/>
      <c r="F11" s="78"/>
      <c r="G11" s="81"/>
    </row>
    <row r="12" spans="1:8" s="22" customFormat="1">
      <c r="A12" s="34"/>
      <c r="B12" s="23"/>
      <c r="C12" s="86" t="s">
        <v>128</v>
      </c>
      <c r="D12" s="82" t="s">
        <v>132</v>
      </c>
      <c r="E12" s="83"/>
      <c r="F12" s="78"/>
      <c r="G12" s="81"/>
    </row>
    <row r="13" spans="1:8" s="22" customFormat="1">
      <c r="A13" s="34"/>
      <c r="B13" s="23"/>
      <c r="C13" s="86" t="s">
        <v>129</v>
      </c>
      <c r="D13" s="82" t="s">
        <v>138</v>
      </c>
      <c r="E13" s="83"/>
      <c r="F13" s="78"/>
      <c r="G13" s="81"/>
    </row>
    <row r="14" spans="1:8" s="22" customFormat="1">
      <c r="A14" s="34"/>
      <c r="B14" s="23"/>
      <c r="C14" s="86" t="s">
        <v>131</v>
      </c>
      <c r="D14" s="82" t="s">
        <v>130</v>
      </c>
      <c r="E14" s="83"/>
      <c r="F14" s="78"/>
      <c r="G14" s="81"/>
    </row>
    <row r="15" spans="1:8" s="22" customFormat="1">
      <c r="A15" s="34"/>
      <c r="B15" s="23"/>
      <c r="C15" s="86" t="s">
        <v>133</v>
      </c>
      <c r="D15" s="82" t="s">
        <v>134</v>
      </c>
      <c r="E15" s="83"/>
      <c r="F15" s="78"/>
      <c r="G15" s="81"/>
    </row>
    <row r="16" spans="1:8" s="22" customFormat="1">
      <c r="A16" s="34"/>
      <c r="B16" s="23"/>
      <c r="C16" s="81"/>
      <c r="D16" s="81"/>
      <c r="E16" s="81"/>
      <c r="F16" s="81"/>
      <c r="G16" s="81"/>
    </row>
    <row r="17" spans="1:9" s="22" customFormat="1">
      <c r="A17" s="34"/>
      <c r="B17" s="89" t="s">
        <v>94</v>
      </c>
      <c r="C17" s="81"/>
      <c r="D17" s="81"/>
      <c r="E17" s="81"/>
      <c r="F17" s="81"/>
      <c r="G17" s="81"/>
    </row>
    <row r="18" spans="1:9" s="22" customFormat="1">
      <c r="A18" s="34"/>
      <c r="B18" s="120" t="s">
        <v>90</v>
      </c>
      <c r="D18" s="81"/>
      <c r="E18" s="81"/>
      <c r="F18" s="81"/>
      <c r="G18" s="81"/>
    </row>
    <row r="19" spans="1:9" s="22" customFormat="1">
      <c r="A19" s="34"/>
      <c r="B19" s="120" t="s">
        <v>91</v>
      </c>
      <c r="D19" s="81"/>
      <c r="E19" s="81"/>
      <c r="F19" s="81"/>
      <c r="G19" s="81"/>
    </row>
    <row r="20" spans="1:9" s="22" customFormat="1">
      <c r="A20" s="34"/>
      <c r="B20" s="120" t="s">
        <v>92</v>
      </c>
      <c r="D20" s="81"/>
      <c r="E20" s="81"/>
      <c r="F20" s="81"/>
      <c r="G20" s="81"/>
    </row>
    <row r="21" spans="1:9" s="22" customFormat="1">
      <c r="A21" s="34"/>
      <c r="B21" s="89"/>
      <c r="C21" s="134" t="s">
        <v>147</v>
      </c>
      <c r="D21" s="81"/>
      <c r="E21" s="81"/>
      <c r="F21" s="81"/>
      <c r="G21" s="81"/>
    </row>
    <row r="22" spans="1:9" s="22" customFormat="1">
      <c r="A22" s="34"/>
      <c r="B22" s="89"/>
      <c r="C22" s="81" t="s">
        <v>143</v>
      </c>
      <c r="D22" s="81"/>
      <c r="E22" s="81"/>
      <c r="F22" s="81"/>
      <c r="G22" s="81"/>
    </row>
    <row r="23" spans="1:9" s="22" customFormat="1">
      <c r="A23" s="34"/>
      <c r="B23" s="89"/>
      <c r="C23" s="81" t="s">
        <v>139</v>
      </c>
      <c r="D23" s="81"/>
      <c r="E23" s="81"/>
      <c r="F23" s="81"/>
      <c r="G23" s="81"/>
    </row>
    <row r="24" spans="1:9" s="22" customFormat="1">
      <c r="A24" s="34"/>
      <c r="B24" s="89"/>
      <c r="C24" s="81" t="s">
        <v>234</v>
      </c>
      <c r="D24" s="81"/>
      <c r="E24" s="81"/>
      <c r="F24" s="81"/>
      <c r="G24" s="81"/>
    </row>
    <row r="25" spans="1:9" s="22" customFormat="1" ht="16.5" customHeight="1">
      <c r="A25" s="42"/>
      <c r="B25" s="77"/>
      <c r="C25" s="37"/>
      <c r="D25" s="37"/>
      <c r="E25" s="37"/>
      <c r="F25" s="37"/>
      <c r="G25" s="37"/>
      <c r="H25" s="37"/>
    </row>
    <row r="26" spans="1:9" s="22" customFormat="1" ht="16.5" customHeight="1">
      <c r="A26" s="42"/>
      <c r="B26" s="77"/>
      <c r="C26" s="37"/>
      <c r="D26" s="37"/>
      <c r="E26" s="37"/>
      <c r="F26" s="37"/>
      <c r="G26" s="37"/>
      <c r="H26" s="37"/>
    </row>
    <row r="27" spans="1:9" ht="36.75" customHeight="1">
      <c r="B27" s="132" t="s">
        <v>135</v>
      </c>
      <c r="C27" s="132" t="s">
        <v>136</v>
      </c>
      <c r="D27" s="132" t="s">
        <v>127</v>
      </c>
      <c r="E27" s="132" t="s">
        <v>240</v>
      </c>
      <c r="F27" s="246" t="s">
        <v>239</v>
      </c>
      <c r="G27" s="247"/>
      <c r="H27" s="248"/>
      <c r="I27" s="132" t="s">
        <v>137</v>
      </c>
    </row>
    <row r="28" spans="1:9" ht="40.5">
      <c r="B28" s="133"/>
      <c r="C28" s="133"/>
      <c r="D28" s="133"/>
      <c r="E28" s="133"/>
      <c r="F28" s="193" t="s">
        <v>236</v>
      </c>
      <c r="G28" s="194" t="s">
        <v>237</v>
      </c>
      <c r="H28" s="194" t="s">
        <v>238</v>
      </c>
      <c r="I28" s="133"/>
    </row>
    <row r="29" spans="1:9">
      <c r="B29" s="112">
        <v>1</v>
      </c>
      <c r="C29" s="113">
        <v>43553</v>
      </c>
      <c r="D29" s="114"/>
      <c r="E29" s="198">
        <f>IFERROR((D29/D30-1)*100,)</f>
        <v>0</v>
      </c>
      <c r="F29" s="114"/>
      <c r="G29" s="115"/>
      <c r="H29" s="115"/>
      <c r="I29" s="115"/>
    </row>
    <row r="30" spans="1:9">
      <c r="B30" s="112">
        <f>B29+1</f>
        <v>2</v>
      </c>
      <c r="C30" s="113">
        <v>43524</v>
      </c>
      <c r="D30" s="114"/>
      <c r="E30" s="198">
        <f t="shared" ref="E30:E64" si="0">IFERROR((D30/D31-1)*100,)</f>
        <v>0</v>
      </c>
      <c r="F30" s="114"/>
      <c r="G30" s="115"/>
      <c r="H30" s="115"/>
      <c r="I30" s="115"/>
    </row>
    <row r="31" spans="1:9">
      <c r="B31" s="112">
        <f t="shared" ref="B31:B65" si="1">B30+1</f>
        <v>3</v>
      </c>
      <c r="C31" s="113">
        <v>43496</v>
      </c>
      <c r="D31" s="114"/>
      <c r="E31" s="198">
        <f t="shared" si="0"/>
        <v>0</v>
      </c>
      <c r="F31" s="114"/>
      <c r="G31" s="115"/>
      <c r="H31" s="115"/>
      <c r="I31" s="115"/>
    </row>
    <row r="32" spans="1:9">
      <c r="B32" s="112">
        <f t="shared" si="1"/>
        <v>4</v>
      </c>
      <c r="C32" s="113">
        <v>43465</v>
      </c>
      <c r="D32" s="114"/>
      <c r="E32" s="198">
        <f t="shared" si="0"/>
        <v>0</v>
      </c>
      <c r="F32" s="114"/>
      <c r="G32" s="115"/>
      <c r="H32" s="115"/>
      <c r="I32" s="115"/>
    </row>
    <row r="33" spans="2:9">
      <c r="B33" s="112">
        <f t="shared" si="1"/>
        <v>5</v>
      </c>
      <c r="C33" s="113">
        <v>43434</v>
      </c>
      <c r="D33" s="114"/>
      <c r="E33" s="198">
        <f t="shared" si="0"/>
        <v>0</v>
      </c>
      <c r="F33" s="114"/>
      <c r="G33" s="115"/>
      <c r="H33" s="115"/>
      <c r="I33" s="115"/>
    </row>
    <row r="34" spans="2:9">
      <c r="B34" s="112">
        <f t="shared" si="1"/>
        <v>6</v>
      </c>
      <c r="C34" s="113">
        <v>43404</v>
      </c>
      <c r="D34" s="114"/>
      <c r="E34" s="198">
        <f t="shared" si="0"/>
        <v>0</v>
      </c>
      <c r="F34" s="114"/>
      <c r="G34" s="115"/>
      <c r="H34" s="115"/>
      <c r="I34" s="115"/>
    </row>
    <row r="35" spans="2:9">
      <c r="B35" s="112">
        <f t="shared" si="1"/>
        <v>7</v>
      </c>
      <c r="C35" s="113">
        <v>43371</v>
      </c>
      <c r="D35" s="114"/>
      <c r="E35" s="198">
        <f t="shared" si="0"/>
        <v>0</v>
      </c>
      <c r="F35" s="114"/>
      <c r="G35" s="115"/>
      <c r="H35" s="115"/>
      <c r="I35" s="115"/>
    </row>
    <row r="36" spans="2:9">
      <c r="B36" s="112">
        <f t="shared" si="1"/>
        <v>8</v>
      </c>
      <c r="C36" s="113">
        <v>43343</v>
      </c>
      <c r="D36" s="114"/>
      <c r="E36" s="198">
        <f t="shared" si="0"/>
        <v>0</v>
      </c>
      <c r="F36" s="114"/>
      <c r="G36" s="115"/>
      <c r="H36" s="115"/>
      <c r="I36" s="115"/>
    </row>
    <row r="37" spans="2:9">
      <c r="B37" s="112">
        <f t="shared" si="1"/>
        <v>9</v>
      </c>
      <c r="C37" s="113">
        <v>43312</v>
      </c>
      <c r="D37" s="114"/>
      <c r="E37" s="198">
        <f t="shared" si="0"/>
        <v>0</v>
      </c>
      <c r="F37" s="114"/>
      <c r="G37" s="115"/>
      <c r="H37" s="115"/>
      <c r="I37" s="115"/>
    </row>
    <row r="38" spans="2:9">
      <c r="B38" s="112">
        <f t="shared" si="1"/>
        <v>10</v>
      </c>
      <c r="C38" s="113">
        <v>43280</v>
      </c>
      <c r="D38" s="114"/>
      <c r="E38" s="198">
        <f t="shared" si="0"/>
        <v>0</v>
      </c>
      <c r="F38" s="114"/>
      <c r="G38" s="115"/>
      <c r="H38" s="115"/>
      <c r="I38" s="115"/>
    </row>
    <row r="39" spans="2:9">
      <c r="B39" s="112">
        <f t="shared" si="1"/>
        <v>11</v>
      </c>
      <c r="C39" s="113">
        <v>43251</v>
      </c>
      <c r="D39" s="114"/>
      <c r="E39" s="198">
        <f t="shared" si="0"/>
        <v>0</v>
      </c>
      <c r="F39" s="114"/>
      <c r="G39" s="115"/>
      <c r="H39" s="115"/>
      <c r="I39" s="115"/>
    </row>
    <row r="40" spans="2:9">
      <c r="B40" s="112">
        <f t="shared" si="1"/>
        <v>12</v>
      </c>
      <c r="C40" s="113">
        <v>43220</v>
      </c>
      <c r="D40" s="114"/>
      <c r="E40" s="198">
        <f t="shared" si="0"/>
        <v>0</v>
      </c>
      <c r="F40" s="114"/>
      <c r="G40" s="115"/>
      <c r="H40" s="115"/>
      <c r="I40" s="115"/>
    </row>
    <row r="41" spans="2:9">
      <c r="B41" s="112">
        <f t="shared" si="1"/>
        <v>13</v>
      </c>
      <c r="C41" s="113">
        <v>43189</v>
      </c>
      <c r="D41" s="114"/>
      <c r="E41" s="198">
        <f t="shared" si="0"/>
        <v>0</v>
      </c>
      <c r="F41" s="114"/>
      <c r="G41" s="115"/>
      <c r="H41" s="115"/>
      <c r="I41" s="115"/>
    </row>
    <row r="42" spans="2:9">
      <c r="B42" s="112">
        <f t="shared" si="1"/>
        <v>14</v>
      </c>
      <c r="C42" s="113">
        <v>43159</v>
      </c>
      <c r="D42" s="114"/>
      <c r="E42" s="198">
        <f t="shared" si="0"/>
        <v>0</v>
      </c>
      <c r="F42" s="114"/>
      <c r="G42" s="115"/>
      <c r="H42" s="115"/>
      <c r="I42" s="115"/>
    </row>
    <row r="43" spans="2:9">
      <c r="B43" s="112">
        <f t="shared" si="1"/>
        <v>15</v>
      </c>
      <c r="C43" s="113">
        <v>43131</v>
      </c>
      <c r="D43" s="114"/>
      <c r="E43" s="198">
        <f t="shared" si="0"/>
        <v>0</v>
      </c>
      <c r="F43" s="114"/>
      <c r="G43" s="115"/>
      <c r="H43" s="115"/>
      <c r="I43" s="115"/>
    </row>
    <row r="44" spans="2:9">
      <c r="B44" s="112">
        <f t="shared" si="1"/>
        <v>16</v>
      </c>
      <c r="C44" s="113">
        <v>43098</v>
      </c>
      <c r="D44" s="114"/>
      <c r="E44" s="198">
        <f t="shared" si="0"/>
        <v>0</v>
      </c>
      <c r="F44" s="114"/>
      <c r="G44" s="115"/>
      <c r="H44" s="115"/>
      <c r="I44" s="115"/>
    </row>
    <row r="45" spans="2:9">
      <c r="B45" s="112">
        <f t="shared" si="1"/>
        <v>17</v>
      </c>
      <c r="C45" s="113">
        <v>43069</v>
      </c>
      <c r="D45" s="114"/>
      <c r="E45" s="198">
        <f t="shared" si="0"/>
        <v>0</v>
      </c>
      <c r="F45" s="114"/>
      <c r="G45" s="115"/>
      <c r="H45" s="115"/>
      <c r="I45" s="115"/>
    </row>
    <row r="46" spans="2:9">
      <c r="B46" s="112">
        <f t="shared" si="1"/>
        <v>18</v>
      </c>
      <c r="C46" s="113">
        <v>43039</v>
      </c>
      <c r="D46" s="114"/>
      <c r="E46" s="198">
        <f t="shared" si="0"/>
        <v>0</v>
      </c>
      <c r="F46" s="114"/>
      <c r="G46" s="115"/>
      <c r="H46" s="115"/>
      <c r="I46" s="115"/>
    </row>
    <row r="47" spans="2:9">
      <c r="B47" s="112">
        <f t="shared" si="1"/>
        <v>19</v>
      </c>
      <c r="C47" s="113">
        <v>43007</v>
      </c>
      <c r="D47" s="114"/>
      <c r="E47" s="198">
        <f t="shared" si="0"/>
        <v>0</v>
      </c>
      <c r="F47" s="114"/>
      <c r="G47" s="115"/>
      <c r="H47" s="115"/>
      <c r="I47" s="115"/>
    </row>
    <row r="48" spans="2:9">
      <c r="B48" s="112">
        <f t="shared" si="1"/>
        <v>20</v>
      </c>
      <c r="C48" s="113">
        <v>42978</v>
      </c>
      <c r="D48" s="114"/>
      <c r="E48" s="198">
        <f t="shared" si="0"/>
        <v>0</v>
      </c>
      <c r="F48" s="114"/>
      <c r="G48" s="115"/>
      <c r="H48" s="115"/>
      <c r="I48" s="115"/>
    </row>
    <row r="49" spans="2:9">
      <c r="B49" s="112">
        <f t="shared" si="1"/>
        <v>21</v>
      </c>
      <c r="C49" s="113">
        <v>42947</v>
      </c>
      <c r="D49" s="114"/>
      <c r="E49" s="198">
        <f t="shared" si="0"/>
        <v>0</v>
      </c>
      <c r="F49" s="114"/>
      <c r="G49" s="115"/>
      <c r="H49" s="115"/>
      <c r="I49" s="115"/>
    </row>
    <row r="50" spans="2:9">
      <c r="B50" s="112">
        <f t="shared" si="1"/>
        <v>22</v>
      </c>
      <c r="C50" s="113">
        <v>42916</v>
      </c>
      <c r="D50" s="114"/>
      <c r="E50" s="198">
        <f t="shared" si="0"/>
        <v>0</v>
      </c>
      <c r="F50" s="114"/>
      <c r="G50" s="115"/>
      <c r="H50" s="115"/>
      <c r="I50" s="115"/>
    </row>
    <row r="51" spans="2:9">
      <c r="B51" s="112">
        <f t="shared" si="1"/>
        <v>23</v>
      </c>
      <c r="C51" s="113">
        <v>42886</v>
      </c>
      <c r="D51" s="114"/>
      <c r="E51" s="198">
        <f t="shared" si="0"/>
        <v>0</v>
      </c>
      <c r="F51" s="114"/>
      <c r="G51" s="115"/>
      <c r="H51" s="115"/>
      <c r="I51" s="115"/>
    </row>
    <row r="52" spans="2:9">
      <c r="B52" s="112">
        <f t="shared" si="1"/>
        <v>24</v>
      </c>
      <c r="C52" s="113">
        <v>42853</v>
      </c>
      <c r="D52" s="114"/>
      <c r="E52" s="198">
        <f t="shared" si="0"/>
        <v>0</v>
      </c>
      <c r="F52" s="114"/>
      <c r="G52" s="115"/>
      <c r="H52" s="115"/>
      <c r="I52" s="115"/>
    </row>
    <row r="53" spans="2:9">
      <c r="B53" s="112">
        <f t="shared" si="1"/>
        <v>25</v>
      </c>
      <c r="C53" s="113">
        <v>42825</v>
      </c>
      <c r="D53" s="114"/>
      <c r="E53" s="198">
        <f t="shared" si="0"/>
        <v>0</v>
      </c>
      <c r="F53" s="114"/>
      <c r="G53" s="115"/>
      <c r="H53" s="115"/>
      <c r="I53" s="115"/>
    </row>
    <row r="54" spans="2:9">
      <c r="B54" s="112">
        <f t="shared" si="1"/>
        <v>26</v>
      </c>
      <c r="C54" s="113">
        <v>42794</v>
      </c>
      <c r="D54" s="114"/>
      <c r="E54" s="198">
        <f t="shared" si="0"/>
        <v>0</v>
      </c>
      <c r="F54" s="114"/>
      <c r="G54" s="115"/>
      <c r="H54" s="115"/>
      <c r="I54" s="115"/>
    </row>
    <row r="55" spans="2:9">
      <c r="B55" s="112">
        <f t="shared" si="1"/>
        <v>27</v>
      </c>
      <c r="C55" s="113">
        <v>42766</v>
      </c>
      <c r="D55" s="114"/>
      <c r="E55" s="198">
        <f t="shared" si="0"/>
        <v>0</v>
      </c>
      <c r="F55" s="114"/>
      <c r="G55" s="115"/>
      <c r="H55" s="115"/>
      <c r="I55" s="115"/>
    </row>
    <row r="56" spans="2:9">
      <c r="B56" s="112">
        <f t="shared" si="1"/>
        <v>28</v>
      </c>
      <c r="C56" s="113">
        <v>42734</v>
      </c>
      <c r="D56" s="114"/>
      <c r="E56" s="198">
        <f t="shared" si="0"/>
        <v>0</v>
      </c>
      <c r="F56" s="114"/>
      <c r="G56" s="115"/>
      <c r="H56" s="115"/>
      <c r="I56" s="115"/>
    </row>
    <row r="57" spans="2:9">
      <c r="B57" s="112">
        <f t="shared" si="1"/>
        <v>29</v>
      </c>
      <c r="C57" s="113">
        <v>42704</v>
      </c>
      <c r="D57" s="114"/>
      <c r="E57" s="198">
        <f t="shared" si="0"/>
        <v>0</v>
      </c>
      <c r="F57" s="114"/>
      <c r="G57" s="115"/>
      <c r="H57" s="115"/>
      <c r="I57" s="115"/>
    </row>
    <row r="58" spans="2:9">
      <c r="B58" s="112">
        <f t="shared" si="1"/>
        <v>30</v>
      </c>
      <c r="C58" s="113">
        <v>42674</v>
      </c>
      <c r="D58" s="114"/>
      <c r="E58" s="198">
        <f t="shared" si="0"/>
        <v>0</v>
      </c>
      <c r="F58" s="114"/>
      <c r="G58" s="115"/>
      <c r="H58" s="115"/>
      <c r="I58" s="115"/>
    </row>
    <row r="59" spans="2:9">
      <c r="B59" s="112">
        <f t="shared" si="1"/>
        <v>31</v>
      </c>
      <c r="C59" s="113">
        <v>42643</v>
      </c>
      <c r="D59" s="114"/>
      <c r="E59" s="198">
        <f t="shared" si="0"/>
        <v>0</v>
      </c>
      <c r="F59" s="114"/>
      <c r="G59" s="115"/>
      <c r="H59" s="115"/>
      <c r="I59" s="115"/>
    </row>
    <row r="60" spans="2:9">
      <c r="B60" s="112">
        <f t="shared" si="1"/>
        <v>32</v>
      </c>
      <c r="C60" s="113">
        <v>42613</v>
      </c>
      <c r="D60" s="114"/>
      <c r="E60" s="198">
        <f t="shared" si="0"/>
        <v>0</v>
      </c>
      <c r="F60" s="114"/>
      <c r="G60" s="115"/>
      <c r="H60" s="115"/>
      <c r="I60" s="115"/>
    </row>
    <row r="61" spans="2:9">
      <c r="B61" s="112">
        <f t="shared" si="1"/>
        <v>33</v>
      </c>
      <c r="C61" s="113">
        <v>42580</v>
      </c>
      <c r="D61" s="114"/>
      <c r="E61" s="198">
        <f t="shared" si="0"/>
        <v>0</v>
      </c>
      <c r="F61" s="114"/>
      <c r="G61" s="115"/>
      <c r="H61" s="115"/>
      <c r="I61" s="115"/>
    </row>
    <row r="62" spans="2:9">
      <c r="B62" s="112">
        <f t="shared" si="1"/>
        <v>34</v>
      </c>
      <c r="C62" s="113">
        <v>42551</v>
      </c>
      <c r="D62" s="114"/>
      <c r="E62" s="198">
        <f t="shared" si="0"/>
        <v>0</v>
      </c>
      <c r="F62" s="114"/>
      <c r="G62" s="115"/>
      <c r="H62" s="115"/>
      <c r="I62" s="115"/>
    </row>
    <row r="63" spans="2:9">
      <c r="B63" s="112">
        <f t="shared" si="1"/>
        <v>35</v>
      </c>
      <c r="C63" s="113">
        <v>42521</v>
      </c>
      <c r="D63" s="114"/>
      <c r="E63" s="198">
        <f t="shared" si="0"/>
        <v>0</v>
      </c>
      <c r="F63" s="114"/>
      <c r="G63" s="115"/>
      <c r="H63" s="115"/>
      <c r="I63" s="115"/>
    </row>
    <row r="64" spans="2:9">
      <c r="B64" s="112">
        <f t="shared" si="1"/>
        <v>36</v>
      </c>
      <c r="C64" s="113">
        <v>42489</v>
      </c>
      <c r="D64" s="114"/>
      <c r="E64" s="198">
        <f t="shared" si="0"/>
        <v>0</v>
      </c>
      <c r="F64" s="114"/>
      <c r="G64" s="115"/>
      <c r="H64" s="115"/>
      <c r="I64" s="115"/>
    </row>
    <row r="65" spans="2:9">
      <c r="B65" s="112">
        <f t="shared" si="1"/>
        <v>37</v>
      </c>
      <c r="C65" s="113">
        <v>42369</v>
      </c>
      <c r="D65" s="114"/>
      <c r="E65" s="198"/>
      <c r="F65" s="114"/>
      <c r="G65" s="115"/>
      <c r="H65" s="115"/>
      <c r="I65" s="115"/>
    </row>
  </sheetData>
  <mergeCells count="2">
    <mergeCell ref="A1:H2"/>
    <mergeCell ref="F27:H27"/>
  </mergeCells>
  <phoneticPr fontId="27" type="noConversion"/>
  <pageMargins left="0.75" right="0.75" top="1" bottom="1" header="0.5" footer="0.5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9"/>
  <sheetViews>
    <sheetView showGridLines="0" view="pageBreakPreview" zoomScaleSheetLayoutView="100" workbookViewId="0">
      <selection activeCell="E12" sqref="E12"/>
    </sheetView>
  </sheetViews>
  <sheetFormatPr defaultColWidth="13.42578125" defaultRowHeight="17.25"/>
  <cols>
    <col min="1" max="1" width="2.7109375" style="69" customWidth="1"/>
    <col min="2" max="2" width="5.140625" style="69" customWidth="1"/>
    <col min="3" max="8" width="19.85546875" style="69" customWidth="1"/>
    <col min="9" max="9" width="13.42578125" style="70"/>
    <col min="10" max="10" width="5.7109375" style="70" customWidth="1"/>
    <col min="11" max="16384" width="13.42578125" style="70"/>
  </cols>
  <sheetData>
    <row r="1" spans="1:8" ht="16.5" customHeight="1">
      <c r="A1" s="245" t="s">
        <v>110</v>
      </c>
      <c r="B1" s="245"/>
      <c r="C1" s="245"/>
      <c r="D1" s="245"/>
      <c r="E1" s="245"/>
      <c r="F1" s="245"/>
      <c r="G1" s="245"/>
      <c r="H1" s="245"/>
    </row>
    <row r="2" spans="1:8" ht="33" customHeight="1">
      <c r="A2" s="245"/>
      <c r="B2" s="245"/>
      <c r="C2" s="245"/>
      <c r="D2" s="245"/>
      <c r="E2" s="245"/>
      <c r="F2" s="245"/>
      <c r="G2" s="245"/>
      <c r="H2" s="245"/>
    </row>
    <row r="3" spans="1:8" s="22" customFormat="1">
      <c r="A3" s="34"/>
      <c r="B3" s="23"/>
    </row>
    <row r="4" spans="1:8" s="22" customFormat="1">
      <c r="B4" s="77" t="s">
        <v>121</v>
      </c>
      <c r="C4" s="34"/>
      <c r="D4" s="23"/>
    </row>
    <row r="5" spans="1:8" s="22" customFormat="1">
      <c r="A5" s="34"/>
      <c r="B5" s="76"/>
      <c r="C5" s="77" t="s">
        <v>122</v>
      </c>
      <c r="D5" s="23"/>
    </row>
    <row r="6" spans="1:8" s="22" customFormat="1">
      <c r="A6" s="34"/>
      <c r="B6" s="76"/>
      <c r="C6" s="77" t="s">
        <v>145</v>
      </c>
      <c r="D6" s="23"/>
    </row>
    <row r="7" spans="1:8" s="22" customFormat="1">
      <c r="A7" s="34"/>
      <c r="C7" s="34"/>
      <c r="D7" s="23"/>
    </row>
    <row r="8" spans="1:8" s="22" customFormat="1">
      <c r="A8" s="34"/>
      <c r="C8" s="84" t="s">
        <v>80</v>
      </c>
      <c r="D8" s="82" t="s">
        <v>123</v>
      </c>
      <c r="E8" s="83"/>
      <c r="F8" s="78"/>
      <c r="G8" s="81"/>
    </row>
    <row r="9" spans="1:8" s="22" customFormat="1">
      <c r="A9" s="34"/>
      <c r="C9" s="84" t="s">
        <v>85</v>
      </c>
      <c r="D9" s="109" t="s">
        <v>246</v>
      </c>
      <c r="E9" s="83"/>
      <c r="F9" s="78"/>
      <c r="G9" s="81"/>
    </row>
    <row r="10" spans="1:8" s="22" customFormat="1">
      <c r="A10" s="34"/>
      <c r="C10" s="86" t="s">
        <v>124</v>
      </c>
      <c r="D10" s="82" t="s">
        <v>125</v>
      </c>
      <c r="E10" s="83"/>
      <c r="F10" s="78"/>
      <c r="G10" s="81"/>
    </row>
    <row r="11" spans="1:8" s="22" customFormat="1">
      <c r="A11" s="34"/>
      <c r="B11" s="23"/>
      <c r="C11" s="86" t="s">
        <v>126</v>
      </c>
      <c r="D11" s="82" t="s">
        <v>127</v>
      </c>
      <c r="E11" s="83"/>
      <c r="F11" s="78"/>
      <c r="G11" s="81"/>
    </row>
    <row r="12" spans="1:8" s="22" customFormat="1">
      <c r="A12" s="34"/>
      <c r="B12" s="23"/>
      <c r="C12" s="86" t="s">
        <v>128</v>
      </c>
      <c r="D12" s="82" t="s">
        <v>132</v>
      </c>
      <c r="E12" s="83"/>
      <c r="F12" s="78"/>
      <c r="G12" s="81"/>
    </row>
    <row r="13" spans="1:8" s="22" customFormat="1">
      <c r="A13" s="34"/>
      <c r="B13" s="23"/>
      <c r="C13" s="86" t="s">
        <v>129</v>
      </c>
      <c r="D13" s="82" t="s">
        <v>138</v>
      </c>
      <c r="E13" s="83"/>
      <c r="F13" s="78"/>
      <c r="G13" s="81"/>
    </row>
    <row r="14" spans="1:8" s="22" customFormat="1">
      <c r="A14" s="34"/>
      <c r="B14" s="23"/>
      <c r="C14" s="86" t="s">
        <v>131</v>
      </c>
      <c r="D14" s="82" t="s">
        <v>130</v>
      </c>
      <c r="E14" s="83"/>
      <c r="F14" s="78"/>
      <c r="G14" s="81"/>
    </row>
    <row r="15" spans="1:8" s="22" customFormat="1">
      <c r="A15" s="34"/>
      <c r="B15" s="23"/>
      <c r="C15" s="86" t="s">
        <v>133</v>
      </c>
      <c r="D15" s="82" t="s">
        <v>134</v>
      </c>
      <c r="E15" s="83"/>
      <c r="F15" s="78"/>
      <c r="G15" s="81"/>
    </row>
    <row r="16" spans="1:8" s="22" customFormat="1">
      <c r="A16" s="34"/>
      <c r="B16" s="23"/>
      <c r="C16" s="81"/>
      <c r="D16" s="81"/>
      <c r="E16" s="81"/>
      <c r="F16" s="81"/>
      <c r="G16" s="81"/>
    </row>
    <row r="17" spans="1:10" s="22" customFormat="1">
      <c r="A17" s="34"/>
      <c r="B17" s="89" t="s">
        <v>94</v>
      </c>
      <c r="C17" s="81"/>
      <c r="D17" s="81"/>
      <c r="E17" s="81"/>
      <c r="F17" s="81"/>
      <c r="G17" s="81"/>
    </row>
    <row r="18" spans="1:10" s="22" customFormat="1">
      <c r="A18" s="34"/>
      <c r="B18" s="120" t="s">
        <v>90</v>
      </c>
      <c r="D18" s="81"/>
      <c r="E18" s="81"/>
      <c r="F18" s="81"/>
      <c r="G18" s="81"/>
    </row>
    <row r="19" spans="1:10" s="22" customFormat="1">
      <c r="A19" s="34"/>
      <c r="B19" s="120" t="s">
        <v>91</v>
      </c>
      <c r="D19" s="81"/>
      <c r="E19" s="81"/>
      <c r="F19" s="81"/>
      <c r="G19" s="81"/>
    </row>
    <row r="20" spans="1:10" s="22" customFormat="1">
      <c r="A20" s="34"/>
      <c r="B20" s="120" t="s">
        <v>148</v>
      </c>
      <c r="D20" s="81"/>
      <c r="E20" s="81"/>
      <c r="F20" s="81"/>
      <c r="G20" s="81"/>
    </row>
    <row r="21" spans="1:10" s="22" customFormat="1">
      <c r="A21" s="34"/>
      <c r="B21" s="120" t="s">
        <v>149</v>
      </c>
      <c r="D21" s="81"/>
      <c r="E21" s="81"/>
      <c r="F21" s="81"/>
      <c r="G21" s="81"/>
    </row>
    <row r="22" spans="1:10" s="22" customFormat="1">
      <c r="A22" s="34"/>
      <c r="B22" s="120"/>
      <c r="C22" s="22" t="s">
        <v>150</v>
      </c>
      <c r="D22" s="81"/>
      <c r="E22" s="81"/>
      <c r="F22" s="81"/>
      <c r="G22" s="81"/>
    </row>
    <row r="23" spans="1:10" s="22" customFormat="1">
      <c r="A23" s="34"/>
      <c r="B23" s="120"/>
      <c r="C23" s="22" t="s">
        <v>151</v>
      </c>
      <c r="D23" s="81"/>
      <c r="E23" s="81"/>
      <c r="F23" s="81"/>
      <c r="G23" s="81"/>
    </row>
    <row r="24" spans="1:10" s="22" customFormat="1">
      <c r="A24" s="34"/>
      <c r="B24" s="120" t="s">
        <v>152</v>
      </c>
      <c r="D24" s="81"/>
      <c r="E24" s="81"/>
      <c r="F24" s="81"/>
      <c r="G24" s="81"/>
    </row>
    <row r="25" spans="1:10" s="22" customFormat="1">
      <c r="A25" s="34"/>
      <c r="B25" s="89"/>
      <c r="C25" s="134" t="s">
        <v>147</v>
      </c>
      <c r="D25" s="81"/>
      <c r="E25" s="81"/>
      <c r="F25" s="81"/>
      <c r="G25" s="81"/>
    </row>
    <row r="26" spans="1:10" s="22" customFormat="1">
      <c r="A26" s="34"/>
      <c r="B26" s="89"/>
      <c r="C26" s="81" t="s">
        <v>143</v>
      </c>
      <c r="D26" s="81"/>
      <c r="E26" s="81"/>
      <c r="F26" s="81"/>
      <c r="G26" s="81"/>
    </row>
    <row r="27" spans="1:10" s="22" customFormat="1">
      <c r="A27" s="34"/>
      <c r="B27" s="89"/>
      <c r="C27" s="81" t="s">
        <v>139</v>
      </c>
      <c r="D27" s="81"/>
      <c r="E27" s="81"/>
      <c r="F27" s="81"/>
      <c r="G27" s="81"/>
      <c r="J27" s="70"/>
    </row>
    <row r="28" spans="1:10" s="22" customFormat="1">
      <c r="A28" s="34"/>
      <c r="B28" s="120"/>
      <c r="C28" s="121" t="s">
        <v>234</v>
      </c>
      <c r="D28" s="81"/>
      <c r="E28" s="81"/>
      <c r="F28" s="81"/>
      <c r="G28" s="81"/>
      <c r="J28" s="70"/>
    </row>
    <row r="29" spans="1:10" s="22" customFormat="1" ht="17.25" customHeight="1">
      <c r="A29" s="35"/>
      <c r="B29" s="77"/>
      <c r="C29" s="88"/>
      <c r="D29" s="88"/>
      <c r="E29" s="74"/>
      <c r="F29" s="74"/>
      <c r="G29" s="74"/>
      <c r="H29" s="37"/>
      <c r="J29" s="70"/>
    </row>
    <row r="30" spans="1:10" s="22" customFormat="1" ht="16.5" customHeight="1">
      <c r="A30" s="42"/>
      <c r="B30" s="37"/>
      <c r="C30" s="37"/>
      <c r="D30" s="37"/>
      <c r="E30" s="37"/>
      <c r="F30" s="37"/>
      <c r="G30" s="37"/>
      <c r="H30" s="37"/>
      <c r="J30" s="70"/>
    </row>
    <row r="31" spans="1:10" ht="40.5" customHeight="1">
      <c r="B31" s="132" t="s">
        <v>135</v>
      </c>
      <c r="C31" s="132" t="s">
        <v>136</v>
      </c>
      <c r="D31" s="132" t="s">
        <v>127</v>
      </c>
      <c r="E31" s="132" t="s">
        <v>240</v>
      </c>
      <c r="F31" s="246" t="s">
        <v>239</v>
      </c>
      <c r="G31" s="247"/>
      <c r="H31" s="248"/>
      <c r="I31" s="132" t="s">
        <v>137</v>
      </c>
    </row>
    <row r="32" spans="1:10" ht="40.5">
      <c r="B32" s="133"/>
      <c r="C32" s="133"/>
      <c r="D32" s="133"/>
      <c r="E32" s="133"/>
      <c r="F32" s="193" t="s">
        <v>236</v>
      </c>
      <c r="G32" s="194" t="s">
        <v>237</v>
      </c>
      <c r="H32" s="194" t="s">
        <v>238</v>
      </c>
      <c r="I32" s="133"/>
    </row>
    <row r="33" spans="2:9">
      <c r="B33" s="112">
        <v>1</v>
      </c>
      <c r="C33" s="113">
        <v>43553</v>
      </c>
      <c r="D33" s="114"/>
      <c r="E33" s="198">
        <f>IFERROR((D33/D34-1)*100,)</f>
        <v>0</v>
      </c>
      <c r="F33" s="114"/>
      <c r="G33" s="115"/>
      <c r="H33" s="115"/>
      <c r="I33" s="115"/>
    </row>
    <row r="34" spans="2:9">
      <c r="B34" s="112">
        <f>B33+1</f>
        <v>2</v>
      </c>
      <c r="C34" s="113">
        <v>43524</v>
      </c>
      <c r="D34" s="114"/>
      <c r="E34" s="198">
        <f t="shared" ref="E34:E68" si="0">IFERROR((D34/D35-1)*100,)</f>
        <v>0</v>
      </c>
      <c r="F34" s="114"/>
      <c r="G34" s="115"/>
      <c r="H34" s="115"/>
      <c r="I34" s="115"/>
    </row>
    <row r="35" spans="2:9">
      <c r="B35" s="112">
        <f t="shared" ref="B35:B69" si="1">B34+1</f>
        <v>3</v>
      </c>
      <c r="C35" s="113">
        <v>43496</v>
      </c>
      <c r="D35" s="114"/>
      <c r="E35" s="198">
        <f t="shared" si="0"/>
        <v>0</v>
      </c>
      <c r="F35" s="114"/>
      <c r="G35" s="115"/>
      <c r="H35" s="115"/>
      <c r="I35" s="115"/>
    </row>
    <row r="36" spans="2:9">
      <c r="B36" s="112">
        <f t="shared" si="1"/>
        <v>4</v>
      </c>
      <c r="C36" s="113">
        <v>43465</v>
      </c>
      <c r="D36" s="114"/>
      <c r="E36" s="198">
        <f t="shared" si="0"/>
        <v>0</v>
      </c>
      <c r="F36" s="114"/>
      <c r="G36" s="115"/>
      <c r="H36" s="115"/>
      <c r="I36" s="115"/>
    </row>
    <row r="37" spans="2:9">
      <c r="B37" s="112">
        <f t="shared" si="1"/>
        <v>5</v>
      </c>
      <c r="C37" s="113">
        <v>43434</v>
      </c>
      <c r="D37" s="114"/>
      <c r="E37" s="198">
        <f t="shared" si="0"/>
        <v>0</v>
      </c>
      <c r="F37" s="114"/>
      <c r="G37" s="115"/>
      <c r="H37" s="115"/>
      <c r="I37" s="115"/>
    </row>
    <row r="38" spans="2:9">
      <c r="B38" s="112">
        <f t="shared" si="1"/>
        <v>6</v>
      </c>
      <c r="C38" s="113">
        <v>43404</v>
      </c>
      <c r="D38" s="114"/>
      <c r="E38" s="198">
        <f t="shared" si="0"/>
        <v>0</v>
      </c>
      <c r="F38" s="114"/>
      <c r="G38" s="115"/>
      <c r="H38" s="115"/>
      <c r="I38" s="115"/>
    </row>
    <row r="39" spans="2:9">
      <c r="B39" s="112">
        <f t="shared" si="1"/>
        <v>7</v>
      </c>
      <c r="C39" s="113">
        <v>43371</v>
      </c>
      <c r="D39" s="114"/>
      <c r="E39" s="198">
        <f t="shared" si="0"/>
        <v>0</v>
      </c>
      <c r="F39" s="114"/>
      <c r="G39" s="115"/>
      <c r="H39" s="115"/>
      <c r="I39" s="115"/>
    </row>
    <row r="40" spans="2:9">
      <c r="B40" s="112">
        <f t="shared" si="1"/>
        <v>8</v>
      </c>
      <c r="C40" s="113">
        <v>43343</v>
      </c>
      <c r="D40" s="114"/>
      <c r="E40" s="198">
        <f t="shared" si="0"/>
        <v>0</v>
      </c>
      <c r="F40" s="114"/>
      <c r="G40" s="115"/>
      <c r="H40" s="115"/>
      <c r="I40" s="115"/>
    </row>
    <row r="41" spans="2:9">
      <c r="B41" s="112">
        <f t="shared" si="1"/>
        <v>9</v>
      </c>
      <c r="C41" s="113">
        <v>43312</v>
      </c>
      <c r="D41" s="114"/>
      <c r="E41" s="198">
        <f t="shared" si="0"/>
        <v>0</v>
      </c>
      <c r="F41" s="114"/>
      <c r="G41" s="115"/>
      <c r="H41" s="115"/>
      <c r="I41" s="115"/>
    </row>
    <row r="42" spans="2:9">
      <c r="B42" s="112">
        <f t="shared" si="1"/>
        <v>10</v>
      </c>
      <c r="C42" s="113">
        <v>43280</v>
      </c>
      <c r="D42" s="114"/>
      <c r="E42" s="198">
        <f t="shared" si="0"/>
        <v>0</v>
      </c>
      <c r="F42" s="114"/>
      <c r="G42" s="115"/>
      <c r="H42" s="115"/>
      <c r="I42" s="115"/>
    </row>
    <row r="43" spans="2:9">
      <c r="B43" s="112">
        <f t="shared" si="1"/>
        <v>11</v>
      </c>
      <c r="C43" s="113">
        <v>43251</v>
      </c>
      <c r="D43" s="114"/>
      <c r="E43" s="198">
        <f t="shared" si="0"/>
        <v>0</v>
      </c>
      <c r="F43" s="114"/>
      <c r="G43" s="115"/>
      <c r="H43" s="115"/>
      <c r="I43" s="115"/>
    </row>
    <row r="44" spans="2:9">
      <c r="B44" s="112">
        <f t="shared" si="1"/>
        <v>12</v>
      </c>
      <c r="C44" s="113">
        <v>43220</v>
      </c>
      <c r="D44" s="114"/>
      <c r="E44" s="198">
        <f t="shared" si="0"/>
        <v>0</v>
      </c>
      <c r="F44" s="114"/>
      <c r="G44" s="115"/>
      <c r="H44" s="115"/>
      <c r="I44" s="115"/>
    </row>
    <row r="45" spans="2:9">
      <c r="B45" s="112">
        <f t="shared" si="1"/>
        <v>13</v>
      </c>
      <c r="C45" s="113">
        <v>43189</v>
      </c>
      <c r="D45" s="114"/>
      <c r="E45" s="198">
        <f t="shared" si="0"/>
        <v>0</v>
      </c>
      <c r="F45" s="114"/>
      <c r="G45" s="115"/>
      <c r="H45" s="115"/>
      <c r="I45" s="115"/>
    </row>
    <row r="46" spans="2:9">
      <c r="B46" s="112">
        <f t="shared" si="1"/>
        <v>14</v>
      </c>
      <c r="C46" s="113">
        <v>43159</v>
      </c>
      <c r="D46" s="114"/>
      <c r="E46" s="198">
        <f t="shared" si="0"/>
        <v>0</v>
      </c>
      <c r="F46" s="114"/>
      <c r="G46" s="115"/>
      <c r="H46" s="115"/>
      <c r="I46" s="115"/>
    </row>
    <row r="47" spans="2:9">
      <c r="B47" s="112">
        <f t="shared" si="1"/>
        <v>15</v>
      </c>
      <c r="C47" s="113">
        <v>43131</v>
      </c>
      <c r="D47" s="114"/>
      <c r="E47" s="198">
        <f t="shared" si="0"/>
        <v>0</v>
      </c>
      <c r="F47" s="114"/>
      <c r="G47" s="115"/>
      <c r="H47" s="115"/>
      <c r="I47" s="115"/>
    </row>
    <row r="48" spans="2:9">
      <c r="B48" s="112">
        <f t="shared" si="1"/>
        <v>16</v>
      </c>
      <c r="C48" s="113">
        <v>43098</v>
      </c>
      <c r="D48" s="114"/>
      <c r="E48" s="198">
        <f t="shared" si="0"/>
        <v>0</v>
      </c>
      <c r="F48" s="114"/>
      <c r="G48" s="115"/>
      <c r="H48" s="115"/>
      <c r="I48" s="115"/>
    </row>
    <row r="49" spans="2:9">
      <c r="B49" s="112">
        <f t="shared" si="1"/>
        <v>17</v>
      </c>
      <c r="C49" s="113">
        <v>43069</v>
      </c>
      <c r="D49" s="114"/>
      <c r="E49" s="198">
        <f t="shared" si="0"/>
        <v>0</v>
      </c>
      <c r="F49" s="114"/>
      <c r="G49" s="115"/>
      <c r="H49" s="115"/>
      <c r="I49" s="115"/>
    </row>
    <row r="50" spans="2:9">
      <c r="B50" s="112">
        <f t="shared" si="1"/>
        <v>18</v>
      </c>
      <c r="C50" s="113">
        <v>43039</v>
      </c>
      <c r="D50" s="114"/>
      <c r="E50" s="198">
        <f t="shared" si="0"/>
        <v>0</v>
      </c>
      <c r="F50" s="114"/>
      <c r="G50" s="115"/>
      <c r="H50" s="115"/>
      <c r="I50" s="115"/>
    </row>
    <row r="51" spans="2:9">
      <c r="B51" s="112">
        <f t="shared" si="1"/>
        <v>19</v>
      </c>
      <c r="C51" s="113">
        <v>43007</v>
      </c>
      <c r="D51" s="114"/>
      <c r="E51" s="198">
        <f t="shared" si="0"/>
        <v>0</v>
      </c>
      <c r="F51" s="114"/>
      <c r="G51" s="115"/>
      <c r="H51" s="115"/>
      <c r="I51" s="115"/>
    </row>
    <row r="52" spans="2:9">
      <c r="B52" s="112">
        <f t="shared" si="1"/>
        <v>20</v>
      </c>
      <c r="C52" s="113">
        <v>42978</v>
      </c>
      <c r="D52" s="114"/>
      <c r="E52" s="198">
        <f t="shared" si="0"/>
        <v>0</v>
      </c>
      <c r="F52" s="114"/>
      <c r="G52" s="115"/>
      <c r="H52" s="115"/>
      <c r="I52" s="115"/>
    </row>
    <row r="53" spans="2:9">
      <c r="B53" s="112">
        <f t="shared" si="1"/>
        <v>21</v>
      </c>
      <c r="C53" s="113">
        <v>42947</v>
      </c>
      <c r="D53" s="114"/>
      <c r="E53" s="198">
        <f t="shared" si="0"/>
        <v>0</v>
      </c>
      <c r="F53" s="114"/>
      <c r="G53" s="115"/>
      <c r="H53" s="115"/>
      <c r="I53" s="115"/>
    </row>
    <row r="54" spans="2:9">
      <c r="B54" s="112">
        <f t="shared" si="1"/>
        <v>22</v>
      </c>
      <c r="C54" s="113">
        <v>42916</v>
      </c>
      <c r="D54" s="114"/>
      <c r="E54" s="198">
        <f t="shared" si="0"/>
        <v>0</v>
      </c>
      <c r="F54" s="114"/>
      <c r="G54" s="115"/>
      <c r="H54" s="115"/>
      <c r="I54" s="115"/>
    </row>
    <row r="55" spans="2:9">
      <c r="B55" s="112">
        <f t="shared" si="1"/>
        <v>23</v>
      </c>
      <c r="C55" s="113">
        <v>42886</v>
      </c>
      <c r="D55" s="114"/>
      <c r="E55" s="198">
        <f t="shared" si="0"/>
        <v>0</v>
      </c>
      <c r="F55" s="114"/>
      <c r="G55" s="115"/>
      <c r="H55" s="115"/>
      <c r="I55" s="115"/>
    </row>
    <row r="56" spans="2:9">
      <c r="B56" s="112">
        <f t="shared" si="1"/>
        <v>24</v>
      </c>
      <c r="C56" s="113">
        <v>42853</v>
      </c>
      <c r="D56" s="114"/>
      <c r="E56" s="198">
        <f t="shared" si="0"/>
        <v>0</v>
      </c>
      <c r="F56" s="114"/>
      <c r="G56" s="115"/>
      <c r="H56" s="115"/>
      <c r="I56" s="115"/>
    </row>
    <row r="57" spans="2:9">
      <c r="B57" s="112">
        <f t="shared" si="1"/>
        <v>25</v>
      </c>
      <c r="C57" s="113">
        <v>42825</v>
      </c>
      <c r="D57" s="114"/>
      <c r="E57" s="198">
        <f t="shared" si="0"/>
        <v>0</v>
      </c>
      <c r="F57" s="114"/>
      <c r="G57" s="115"/>
      <c r="H57" s="115"/>
      <c r="I57" s="115"/>
    </row>
    <row r="58" spans="2:9">
      <c r="B58" s="112">
        <f t="shared" si="1"/>
        <v>26</v>
      </c>
      <c r="C58" s="113">
        <v>42794</v>
      </c>
      <c r="D58" s="114"/>
      <c r="E58" s="198">
        <f t="shared" si="0"/>
        <v>0</v>
      </c>
      <c r="F58" s="114"/>
      <c r="G58" s="115"/>
      <c r="H58" s="115"/>
      <c r="I58" s="115"/>
    </row>
    <row r="59" spans="2:9">
      <c r="B59" s="112">
        <f t="shared" si="1"/>
        <v>27</v>
      </c>
      <c r="C59" s="113">
        <v>42766</v>
      </c>
      <c r="D59" s="114"/>
      <c r="E59" s="198">
        <f t="shared" si="0"/>
        <v>0</v>
      </c>
      <c r="F59" s="114"/>
      <c r="G59" s="115"/>
      <c r="H59" s="115"/>
      <c r="I59" s="115"/>
    </row>
    <row r="60" spans="2:9">
      <c r="B60" s="112">
        <f t="shared" si="1"/>
        <v>28</v>
      </c>
      <c r="C60" s="113">
        <v>42734</v>
      </c>
      <c r="D60" s="114"/>
      <c r="E60" s="198">
        <f t="shared" si="0"/>
        <v>0</v>
      </c>
      <c r="F60" s="114"/>
      <c r="G60" s="115"/>
      <c r="H60" s="115"/>
      <c r="I60" s="115"/>
    </row>
    <row r="61" spans="2:9">
      <c r="B61" s="112">
        <f t="shared" si="1"/>
        <v>29</v>
      </c>
      <c r="C61" s="113">
        <v>42704</v>
      </c>
      <c r="D61" s="114"/>
      <c r="E61" s="198">
        <f t="shared" si="0"/>
        <v>0</v>
      </c>
      <c r="F61" s="114"/>
      <c r="G61" s="115"/>
      <c r="H61" s="115"/>
      <c r="I61" s="115"/>
    </row>
    <row r="62" spans="2:9">
      <c r="B62" s="112">
        <f t="shared" si="1"/>
        <v>30</v>
      </c>
      <c r="C62" s="113">
        <v>42674</v>
      </c>
      <c r="D62" s="114"/>
      <c r="E62" s="198">
        <f t="shared" si="0"/>
        <v>0</v>
      </c>
      <c r="F62" s="114"/>
      <c r="G62" s="115"/>
      <c r="H62" s="115"/>
      <c r="I62" s="115"/>
    </row>
    <row r="63" spans="2:9">
      <c r="B63" s="112">
        <f t="shared" si="1"/>
        <v>31</v>
      </c>
      <c r="C63" s="113">
        <v>42643</v>
      </c>
      <c r="D63" s="114"/>
      <c r="E63" s="198">
        <f t="shared" si="0"/>
        <v>0</v>
      </c>
      <c r="F63" s="114"/>
      <c r="G63" s="115"/>
      <c r="H63" s="115"/>
      <c r="I63" s="115"/>
    </row>
    <row r="64" spans="2:9">
      <c r="B64" s="112">
        <f t="shared" si="1"/>
        <v>32</v>
      </c>
      <c r="C64" s="113">
        <v>42613</v>
      </c>
      <c r="D64" s="114"/>
      <c r="E64" s="198">
        <f t="shared" si="0"/>
        <v>0</v>
      </c>
      <c r="F64" s="114"/>
      <c r="G64" s="115"/>
      <c r="H64" s="115"/>
      <c r="I64" s="115"/>
    </row>
    <row r="65" spans="2:9">
      <c r="B65" s="112">
        <f t="shared" si="1"/>
        <v>33</v>
      </c>
      <c r="C65" s="113">
        <v>42580</v>
      </c>
      <c r="D65" s="114"/>
      <c r="E65" s="198">
        <f t="shared" si="0"/>
        <v>0</v>
      </c>
      <c r="F65" s="114"/>
      <c r="G65" s="115"/>
      <c r="H65" s="115"/>
      <c r="I65" s="115"/>
    </row>
    <row r="66" spans="2:9">
      <c r="B66" s="112">
        <f t="shared" si="1"/>
        <v>34</v>
      </c>
      <c r="C66" s="113">
        <v>42551</v>
      </c>
      <c r="D66" s="114"/>
      <c r="E66" s="198">
        <f t="shared" si="0"/>
        <v>0</v>
      </c>
      <c r="F66" s="114"/>
      <c r="G66" s="115"/>
      <c r="H66" s="115"/>
      <c r="I66" s="115"/>
    </row>
    <row r="67" spans="2:9">
      <c r="B67" s="112">
        <f t="shared" si="1"/>
        <v>35</v>
      </c>
      <c r="C67" s="113">
        <v>42521</v>
      </c>
      <c r="D67" s="114"/>
      <c r="E67" s="198">
        <f t="shared" si="0"/>
        <v>0</v>
      </c>
      <c r="F67" s="114"/>
      <c r="G67" s="115"/>
      <c r="H67" s="115"/>
      <c r="I67" s="115"/>
    </row>
    <row r="68" spans="2:9">
      <c r="B68" s="112">
        <f t="shared" si="1"/>
        <v>36</v>
      </c>
      <c r="C68" s="113">
        <v>42489</v>
      </c>
      <c r="D68" s="114"/>
      <c r="E68" s="198">
        <f t="shared" si="0"/>
        <v>0</v>
      </c>
      <c r="F68" s="114"/>
      <c r="G68" s="115"/>
      <c r="H68" s="115"/>
      <c r="I68" s="115"/>
    </row>
    <row r="69" spans="2:9">
      <c r="B69" s="112">
        <f t="shared" si="1"/>
        <v>37</v>
      </c>
      <c r="C69" s="113">
        <v>42369</v>
      </c>
      <c r="D69" s="114"/>
      <c r="E69" s="198"/>
      <c r="F69" s="114"/>
      <c r="G69" s="115"/>
      <c r="H69" s="115"/>
      <c r="I69" s="115"/>
    </row>
  </sheetData>
  <mergeCells count="2">
    <mergeCell ref="A1:H2"/>
    <mergeCell ref="F31:H31"/>
  </mergeCells>
  <phoneticPr fontId="27" type="noConversion"/>
  <pageMargins left="0.75" right="0.75" top="1" bottom="1" header="0.5" footer="0.5"/>
  <pageSetup paperSize="9"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Q81"/>
  <sheetViews>
    <sheetView showGridLines="0" view="pageBreakPreview" zoomScaleSheetLayoutView="100" workbookViewId="0">
      <selection activeCell="C5" sqref="C5"/>
    </sheetView>
  </sheetViews>
  <sheetFormatPr defaultColWidth="13.42578125" defaultRowHeight="13.5"/>
  <cols>
    <col min="1" max="1" width="2.7109375" style="41" customWidth="1"/>
    <col min="2" max="2" width="9.140625" style="3" customWidth="1"/>
    <col min="3" max="3" width="21.7109375" style="41" customWidth="1"/>
    <col min="4" max="4" width="19.85546875" style="3" customWidth="1"/>
    <col min="5" max="5" width="29.42578125" style="3" customWidth="1"/>
    <col min="6" max="6" width="19" style="3" customWidth="1"/>
    <col min="7" max="8" width="19" style="41" customWidth="1"/>
    <col min="9" max="9" width="13.42578125" style="3"/>
    <col min="10" max="10" width="5.7109375" style="70" customWidth="1"/>
    <col min="11" max="16384" width="13.42578125" style="3"/>
  </cols>
  <sheetData>
    <row r="1" spans="1:12" ht="35.25" customHeight="1">
      <c r="A1" s="227" t="s">
        <v>161</v>
      </c>
      <c r="B1" s="227"/>
      <c r="C1" s="227"/>
      <c r="D1" s="227"/>
      <c r="E1" s="227"/>
      <c r="F1" s="227"/>
      <c r="G1" s="227"/>
      <c r="H1" s="227"/>
      <c r="I1" s="2"/>
      <c r="K1" s="2"/>
      <c r="L1" s="2"/>
    </row>
    <row r="2" spans="1:12" ht="35.25" customHeight="1">
      <c r="A2" s="227"/>
      <c r="B2" s="227"/>
      <c r="C2" s="227"/>
      <c r="D2" s="227"/>
      <c r="E2" s="227"/>
      <c r="F2" s="227"/>
      <c r="G2" s="227"/>
      <c r="H2" s="227"/>
      <c r="I2" s="2"/>
      <c r="K2" s="2"/>
      <c r="L2" s="2"/>
    </row>
    <row r="3" spans="1:12" s="138" customFormat="1" ht="20.25" customHeight="1">
      <c r="B3" s="119" t="s">
        <v>94</v>
      </c>
      <c r="C3" s="81"/>
      <c r="D3" s="139"/>
      <c r="E3" s="139"/>
      <c r="F3" s="139"/>
      <c r="G3" s="139"/>
      <c r="H3" s="139"/>
      <c r="I3" s="140"/>
      <c r="J3" s="22"/>
      <c r="K3" s="140"/>
      <c r="L3" s="140"/>
    </row>
    <row r="4" spans="1:12" s="138" customFormat="1" ht="20.25" customHeight="1">
      <c r="B4" s="141" t="s">
        <v>162</v>
      </c>
      <c r="C4" s="142" t="s">
        <v>245</v>
      </c>
      <c r="D4" s="139"/>
      <c r="E4" s="139"/>
      <c r="F4" s="139"/>
      <c r="G4" s="139"/>
      <c r="H4" s="139"/>
      <c r="I4" s="140"/>
      <c r="J4" s="22"/>
      <c r="K4" s="140"/>
      <c r="L4" s="140"/>
    </row>
    <row r="5" spans="1:12" s="138" customFormat="1" ht="20.25" customHeight="1">
      <c r="B5" s="141" t="s">
        <v>163</v>
      </c>
      <c r="C5" s="143" t="s">
        <v>241</v>
      </c>
      <c r="D5" s="139"/>
      <c r="E5" s="139"/>
      <c r="F5" s="139"/>
      <c r="G5" s="139"/>
      <c r="H5" s="139"/>
      <c r="I5" s="140"/>
      <c r="J5" s="22"/>
      <c r="K5" s="140"/>
      <c r="L5" s="140"/>
    </row>
    <row r="6" spans="1:12" s="138" customFormat="1" ht="20.25" customHeight="1">
      <c r="B6" s="141" t="s">
        <v>164</v>
      </c>
      <c r="C6" s="144" t="s">
        <v>243</v>
      </c>
      <c r="D6" s="139"/>
      <c r="E6" s="139"/>
      <c r="F6" s="139"/>
      <c r="G6" s="139"/>
      <c r="H6" s="139"/>
      <c r="I6" s="140"/>
      <c r="J6" s="22"/>
      <c r="K6" s="140"/>
      <c r="L6" s="140"/>
    </row>
    <row r="7" spans="1:12" s="138" customFormat="1" ht="20.25" customHeight="1">
      <c r="B7" s="141"/>
      <c r="C7" s="144" t="s">
        <v>195</v>
      </c>
      <c r="D7" s="139"/>
      <c r="E7" s="139"/>
      <c r="F7" s="139"/>
      <c r="G7" s="139"/>
      <c r="H7" s="139"/>
      <c r="I7" s="140"/>
      <c r="J7" s="22"/>
      <c r="K7" s="140"/>
      <c r="L7" s="140"/>
    </row>
    <row r="8" spans="1:12" s="138" customFormat="1" ht="20.25" customHeight="1">
      <c r="B8" s="141"/>
      <c r="C8" s="142" t="s">
        <v>165</v>
      </c>
      <c r="D8" s="139"/>
      <c r="E8" s="139"/>
      <c r="F8" s="139"/>
      <c r="G8" s="139"/>
      <c r="H8" s="139"/>
      <c r="I8" s="140"/>
      <c r="J8" s="22"/>
      <c r="K8" s="140"/>
      <c r="L8" s="140"/>
    </row>
    <row r="9" spans="1:12" s="138" customFormat="1" ht="20.25" customHeight="1">
      <c r="B9" s="141"/>
      <c r="C9" s="142" t="s">
        <v>198</v>
      </c>
      <c r="D9" s="139"/>
      <c r="E9" s="139"/>
      <c r="F9" s="139"/>
      <c r="G9" s="139"/>
      <c r="H9" s="139"/>
      <c r="I9" s="140"/>
      <c r="J9" s="22"/>
      <c r="K9" s="140"/>
      <c r="L9" s="140"/>
    </row>
    <row r="10" spans="1:12" s="138" customFormat="1" ht="20.25" customHeight="1">
      <c r="B10" s="143"/>
      <c r="C10" s="145" t="s">
        <v>199</v>
      </c>
      <c r="D10" s="139"/>
      <c r="E10" s="139"/>
      <c r="F10" s="139"/>
      <c r="G10" s="139"/>
      <c r="H10" s="139"/>
      <c r="I10" s="140"/>
      <c r="J10" s="22"/>
      <c r="K10" s="140"/>
      <c r="L10" s="140"/>
    </row>
    <row r="11" spans="1:12" s="138" customFormat="1" ht="20.25" customHeight="1">
      <c r="B11" s="141" t="s">
        <v>166</v>
      </c>
      <c r="C11" s="143" t="s">
        <v>167</v>
      </c>
      <c r="D11" s="139"/>
      <c r="E11" s="139"/>
      <c r="F11" s="139"/>
      <c r="G11" s="139"/>
      <c r="H11" s="139"/>
      <c r="I11" s="140"/>
      <c r="J11" s="22"/>
      <c r="K11" s="140"/>
      <c r="L11" s="140"/>
    </row>
    <row r="12" spans="1:12" s="138" customFormat="1" ht="20.25" customHeight="1">
      <c r="B12" s="143"/>
      <c r="C12" s="146" t="s">
        <v>168</v>
      </c>
      <c r="D12" s="139"/>
      <c r="E12" s="139"/>
      <c r="F12" s="139"/>
      <c r="G12" s="139"/>
      <c r="H12" s="139"/>
      <c r="I12" s="140"/>
      <c r="J12" s="22"/>
      <c r="K12" s="140"/>
      <c r="L12" s="140"/>
    </row>
    <row r="13" spans="1:12" s="149" customFormat="1" ht="16.5">
      <c r="A13" s="147"/>
      <c r="B13" s="141" t="s">
        <v>169</v>
      </c>
      <c r="C13" s="143" t="s">
        <v>180</v>
      </c>
      <c r="D13" s="22"/>
      <c r="E13" s="22"/>
      <c r="F13" s="22"/>
      <c r="G13" s="22"/>
      <c r="H13" s="22"/>
      <c r="I13" s="148"/>
      <c r="J13" s="22"/>
      <c r="K13" s="148"/>
    </row>
    <row r="14" spans="1:12" s="149" customFormat="1" ht="16.5">
      <c r="A14" s="126"/>
      <c r="B14" s="143"/>
      <c r="C14" s="145" t="s">
        <v>170</v>
      </c>
      <c r="D14" s="22"/>
      <c r="E14" s="22"/>
      <c r="F14" s="22"/>
      <c r="G14" s="22"/>
      <c r="H14" s="22"/>
      <c r="I14" s="148"/>
      <c r="J14" s="22"/>
      <c r="K14" s="148"/>
    </row>
    <row r="15" spans="1:12" s="149" customFormat="1" ht="16.5">
      <c r="A15" s="126"/>
      <c r="B15" s="143"/>
      <c r="C15" s="145" t="s">
        <v>171</v>
      </c>
      <c r="D15" s="22"/>
      <c r="E15" s="22"/>
      <c r="F15" s="22"/>
      <c r="G15" s="22"/>
      <c r="H15" s="22"/>
      <c r="I15" s="148"/>
      <c r="J15" s="22"/>
      <c r="K15" s="148"/>
    </row>
    <row r="16" spans="1:12" s="138" customFormat="1" ht="20.25" customHeight="1">
      <c r="A16" s="126"/>
      <c r="B16" s="150"/>
      <c r="C16" s="151" t="s">
        <v>172</v>
      </c>
      <c r="D16" s="152"/>
      <c r="E16" s="152"/>
      <c r="F16" s="152"/>
      <c r="G16" s="152"/>
      <c r="H16" s="152"/>
      <c r="I16" s="140"/>
      <c r="J16" s="22"/>
      <c r="K16" s="140"/>
      <c r="L16" s="140"/>
    </row>
    <row r="17" spans="1:17" s="138" customFormat="1" ht="20.25" customHeight="1">
      <c r="A17" s="153"/>
      <c r="B17" s="150"/>
      <c r="C17" s="142" t="s">
        <v>181</v>
      </c>
      <c r="D17" s="152"/>
      <c r="E17" s="152"/>
      <c r="F17" s="152"/>
      <c r="G17" s="152"/>
      <c r="H17" s="152"/>
      <c r="I17" s="140"/>
      <c r="J17" s="22"/>
      <c r="K17" s="140"/>
      <c r="L17" s="140"/>
    </row>
    <row r="18" spans="1:17" s="138" customFormat="1" ht="20.25" customHeight="1">
      <c r="A18" s="129"/>
      <c r="B18" s="150"/>
      <c r="C18" s="142" t="s">
        <v>173</v>
      </c>
      <c r="D18" s="154"/>
      <c r="E18" s="154"/>
      <c r="F18" s="154"/>
      <c r="H18" s="154"/>
      <c r="I18" s="140"/>
      <c r="J18" s="22"/>
      <c r="K18" s="140"/>
      <c r="L18" s="140"/>
    </row>
    <row r="19" spans="1:17" s="138" customFormat="1" ht="20.25" customHeight="1">
      <c r="A19" s="129"/>
      <c r="B19" s="141" t="s">
        <v>174</v>
      </c>
      <c r="C19" s="143" t="s">
        <v>175</v>
      </c>
      <c r="D19" s="154"/>
      <c r="E19" s="154"/>
      <c r="F19" s="154"/>
      <c r="H19" s="154"/>
      <c r="I19" s="140"/>
      <c r="J19" s="22"/>
      <c r="K19" s="140"/>
      <c r="L19" s="140"/>
    </row>
    <row r="20" spans="1:17" s="138" customFormat="1" ht="20.25" customHeight="1">
      <c r="A20" s="155"/>
      <c r="B20" s="155"/>
      <c r="C20" s="155"/>
      <c r="D20" s="155"/>
      <c r="E20" s="155"/>
      <c r="F20" s="155"/>
      <c r="G20" s="155"/>
      <c r="H20" s="155"/>
      <c r="I20" s="140"/>
      <c r="J20" s="22"/>
      <c r="K20" s="140"/>
      <c r="L20" s="140"/>
    </row>
    <row r="21" spans="1:17" s="138" customFormat="1" ht="20.25" customHeight="1">
      <c r="A21" s="155"/>
      <c r="B21" s="156" t="s">
        <v>176</v>
      </c>
      <c r="C21" s="156"/>
      <c r="D21" s="156" t="s">
        <v>177</v>
      </c>
      <c r="G21" s="155"/>
      <c r="H21" s="155"/>
      <c r="I21" s="140"/>
      <c r="J21" s="22"/>
      <c r="K21" s="140"/>
      <c r="L21" s="140"/>
    </row>
    <row r="22" spans="1:17" s="138" customFormat="1" ht="16.5">
      <c r="A22" s="155"/>
      <c r="B22" s="157" t="s">
        <v>154</v>
      </c>
      <c r="C22" s="157"/>
      <c r="D22" s="158">
        <f>COUNTA(C27:C46)</f>
        <v>2</v>
      </c>
      <c r="G22" s="155"/>
      <c r="H22" s="155"/>
      <c r="I22" s="140"/>
      <c r="J22" s="22"/>
      <c r="K22" s="140"/>
      <c r="L22" s="140"/>
    </row>
    <row r="23" spans="1:17" s="138" customFormat="1" ht="20.25" customHeight="1">
      <c r="A23" s="126"/>
      <c r="B23" s="157" t="s">
        <v>156</v>
      </c>
      <c r="C23" s="157"/>
      <c r="D23" s="159">
        <f>SUM(H27:H46)</f>
        <v>12</v>
      </c>
      <c r="G23" s="152"/>
      <c r="H23" s="152"/>
      <c r="I23" s="140"/>
      <c r="J23" s="22"/>
      <c r="K23" s="140"/>
      <c r="L23" s="140"/>
    </row>
    <row r="24" spans="1:17" s="138" customFormat="1" ht="20.25" customHeight="1">
      <c r="B24" s="126"/>
      <c r="C24" s="160"/>
      <c r="D24" s="160"/>
      <c r="E24" s="160"/>
      <c r="F24" s="160"/>
      <c r="G24" s="152"/>
      <c r="H24" s="161" t="s">
        <v>200</v>
      </c>
      <c r="I24" s="140"/>
      <c r="J24" s="22"/>
      <c r="K24" s="140"/>
      <c r="L24" s="140"/>
    </row>
    <row r="25" spans="1:17" s="138" customFormat="1" ht="20.25" customHeight="1">
      <c r="B25" s="249" t="s">
        <v>50</v>
      </c>
      <c r="C25" s="249" t="s">
        <v>12</v>
      </c>
      <c r="D25" s="249" t="s">
        <v>33</v>
      </c>
      <c r="E25" s="249" t="s">
        <v>19</v>
      </c>
      <c r="F25" s="249" t="s">
        <v>187</v>
      </c>
      <c r="G25" s="251" t="s">
        <v>194</v>
      </c>
      <c r="H25" s="252"/>
      <c r="I25" s="249" t="s">
        <v>178</v>
      </c>
      <c r="J25" s="22"/>
      <c r="K25" s="140"/>
      <c r="L25" s="140"/>
      <c r="M25" s="140"/>
    </row>
    <row r="26" spans="1:17" s="138" customFormat="1" ht="39" customHeight="1">
      <c r="B26" s="250"/>
      <c r="C26" s="250"/>
      <c r="D26" s="250"/>
      <c r="E26" s="250"/>
      <c r="F26" s="250"/>
      <c r="G26" s="162" t="s">
        <v>185</v>
      </c>
      <c r="H26" s="162" t="s">
        <v>193</v>
      </c>
      <c r="I26" s="250"/>
      <c r="J26" s="22"/>
    </row>
    <row r="27" spans="1:17" s="138" customFormat="1" ht="21.75" customHeight="1">
      <c r="B27" s="163">
        <v>1</v>
      </c>
      <c r="C27" s="164" t="s">
        <v>192</v>
      </c>
      <c r="D27" s="164">
        <v>810992</v>
      </c>
      <c r="E27" s="165" t="s">
        <v>207</v>
      </c>
      <c r="F27" s="165" t="s">
        <v>189</v>
      </c>
      <c r="G27" s="165">
        <v>126</v>
      </c>
      <c r="H27" s="135">
        <f>IF(G27&gt;= 120, 10, G27/12)</f>
        <v>10</v>
      </c>
      <c r="I27" s="166"/>
      <c r="J27" s="70"/>
    </row>
    <row r="28" spans="1:17" s="138" customFormat="1" ht="21.75" customHeight="1">
      <c r="B28" s="167">
        <v>2</v>
      </c>
      <c r="C28" s="168" t="s">
        <v>204</v>
      </c>
      <c r="D28" s="168">
        <v>840219</v>
      </c>
      <c r="E28" s="169" t="s">
        <v>206</v>
      </c>
      <c r="F28" s="169" t="s">
        <v>209</v>
      </c>
      <c r="G28" s="169">
        <v>24</v>
      </c>
      <c r="H28" s="135">
        <f t="shared" ref="H28:H46" si="0">IF(G28&gt;= 120, 10, G28/12)</f>
        <v>2</v>
      </c>
      <c r="I28" s="170"/>
      <c r="J28" s="70"/>
      <c r="O28" s="139"/>
      <c r="P28" s="139"/>
      <c r="Q28" s="139"/>
    </row>
    <row r="29" spans="1:17" s="138" customFormat="1" ht="21.75" customHeight="1">
      <c r="B29" s="167">
        <v>3</v>
      </c>
      <c r="C29" s="168"/>
      <c r="D29" s="168"/>
      <c r="E29" s="169"/>
      <c r="F29" s="169"/>
      <c r="G29" s="169"/>
      <c r="H29" s="135">
        <f t="shared" si="0"/>
        <v>0</v>
      </c>
      <c r="I29" s="170"/>
      <c r="J29" s="70"/>
      <c r="N29" s="171"/>
      <c r="O29" s="149"/>
      <c r="P29" s="149"/>
      <c r="Q29" s="148"/>
    </row>
    <row r="30" spans="1:17" s="138" customFormat="1" ht="21.75" customHeight="1">
      <c r="B30" s="167">
        <v>4</v>
      </c>
      <c r="C30" s="168"/>
      <c r="D30" s="168"/>
      <c r="E30" s="169"/>
      <c r="F30" s="169"/>
      <c r="G30" s="169"/>
      <c r="H30" s="135">
        <f t="shared" si="0"/>
        <v>0</v>
      </c>
      <c r="I30" s="170"/>
      <c r="J30" s="70"/>
      <c r="N30" s="171"/>
      <c r="O30" s="149"/>
      <c r="P30" s="149"/>
      <c r="Q30" s="148"/>
    </row>
    <row r="31" spans="1:17" s="138" customFormat="1" ht="21.75" customHeight="1">
      <c r="B31" s="167">
        <v>5</v>
      </c>
      <c r="C31" s="168"/>
      <c r="D31" s="168"/>
      <c r="E31" s="169"/>
      <c r="F31" s="169"/>
      <c r="G31" s="169"/>
      <c r="H31" s="135">
        <f t="shared" si="0"/>
        <v>0</v>
      </c>
      <c r="I31" s="170"/>
      <c r="J31" s="70"/>
      <c r="N31" s="172"/>
      <c r="O31" s="149"/>
      <c r="P31" s="149"/>
      <c r="Q31" s="148"/>
    </row>
    <row r="32" spans="1:17" s="138" customFormat="1" ht="21.75" customHeight="1">
      <c r="B32" s="167">
        <v>6</v>
      </c>
      <c r="C32" s="168"/>
      <c r="D32" s="168"/>
      <c r="E32" s="169"/>
      <c r="F32" s="169"/>
      <c r="G32" s="169"/>
      <c r="H32" s="135">
        <f t="shared" si="0"/>
        <v>0</v>
      </c>
      <c r="I32" s="170"/>
      <c r="J32" s="70"/>
      <c r="N32" s="172"/>
      <c r="O32" s="149"/>
      <c r="P32" s="149"/>
      <c r="Q32" s="148"/>
    </row>
    <row r="33" spans="2:17" s="138" customFormat="1" ht="21.75" customHeight="1">
      <c r="B33" s="167">
        <v>7</v>
      </c>
      <c r="C33" s="168"/>
      <c r="D33" s="168"/>
      <c r="E33" s="169"/>
      <c r="F33" s="169"/>
      <c r="G33" s="169"/>
      <c r="H33" s="135">
        <f t="shared" si="0"/>
        <v>0</v>
      </c>
      <c r="I33" s="170"/>
      <c r="J33" s="70"/>
      <c r="N33" s="172"/>
      <c r="O33" s="149"/>
      <c r="P33" s="149"/>
      <c r="Q33" s="148"/>
    </row>
    <row r="34" spans="2:17" s="138" customFormat="1" ht="21.75" customHeight="1">
      <c r="B34" s="167">
        <v>8</v>
      </c>
      <c r="C34" s="168"/>
      <c r="D34" s="168"/>
      <c r="E34" s="169"/>
      <c r="F34" s="169"/>
      <c r="G34" s="169"/>
      <c r="H34" s="135">
        <f t="shared" si="0"/>
        <v>0</v>
      </c>
      <c r="I34" s="170"/>
      <c r="J34" s="70"/>
      <c r="N34" s="4"/>
      <c r="O34" s="173"/>
      <c r="P34" s="174"/>
      <c r="Q34" s="175"/>
    </row>
    <row r="35" spans="2:17" s="138" customFormat="1" ht="21.75" customHeight="1">
      <c r="B35" s="167">
        <v>9</v>
      </c>
      <c r="C35" s="168"/>
      <c r="D35" s="168"/>
      <c r="E35" s="169"/>
      <c r="F35" s="169"/>
      <c r="G35" s="169"/>
      <c r="H35" s="135">
        <f t="shared" si="0"/>
        <v>0</v>
      </c>
      <c r="I35" s="170"/>
      <c r="J35" s="70"/>
      <c r="N35" s="149"/>
      <c r="P35" s="149"/>
      <c r="Q35" s="148"/>
    </row>
    <row r="36" spans="2:17" s="138" customFormat="1" ht="21.75" customHeight="1">
      <c r="B36" s="167">
        <v>10</v>
      </c>
      <c r="C36" s="168"/>
      <c r="D36" s="168"/>
      <c r="E36" s="169"/>
      <c r="F36" s="169"/>
      <c r="G36" s="169"/>
      <c r="H36" s="135">
        <f t="shared" si="0"/>
        <v>0</v>
      </c>
      <c r="I36" s="170"/>
      <c r="J36" s="70"/>
      <c r="N36" s="149"/>
      <c r="P36" s="149"/>
      <c r="Q36" s="148"/>
    </row>
    <row r="37" spans="2:17" s="138" customFormat="1" ht="21.75" customHeight="1">
      <c r="B37" s="167">
        <v>11</v>
      </c>
      <c r="C37" s="168"/>
      <c r="D37" s="168"/>
      <c r="E37" s="169"/>
      <c r="F37" s="169"/>
      <c r="G37" s="169"/>
      <c r="H37" s="135">
        <f t="shared" si="0"/>
        <v>0</v>
      </c>
      <c r="I37" s="170"/>
      <c r="J37" s="70"/>
    </row>
    <row r="38" spans="2:17" s="138" customFormat="1" ht="21.75" customHeight="1">
      <c r="B38" s="167">
        <v>12</v>
      </c>
      <c r="C38" s="168"/>
      <c r="D38" s="168"/>
      <c r="E38" s="169"/>
      <c r="F38" s="169"/>
      <c r="G38" s="169"/>
      <c r="H38" s="135">
        <f t="shared" si="0"/>
        <v>0</v>
      </c>
      <c r="I38" s="170"/>
      <c r="J38" s="70"/>
    </row>
    <row r="39" spans="2:17" s="138" customFormat="1" ht="21.75" customHeight="1">
      <c r="B39" s="167">
        <v>13</v>
      </c>
      <c r="C39" s="168"/>
      <c r="D39" s="168"/>
      <c r="E39" s="169"/>
      <c r="F39" s="169"/>
      <c r="G39" s="169"/>
      <c r="H39" s="135">
        <f t="shared" si="0"/>
        <v>0</v>
      </c>
      <c r="I39" s="170"/>
      <c r="J39" s="70"/>
    </row>
    <row r="40" spans="2:17" s="138" customFormat="1" ht="21.75" customHeight="1">
      <c r="B40" s="167">
        <v>14</v>
      </c>
      <c r="C40" s="168"/>
      <c r="D40" s="168"/>
      <c r="E40" s="169"/>
      <c r="F40" s="169"/>
      <c r="G40" s="169"/>
      <c r="H40" s="135">
        <f t="shared" si="0"/>
        <v>0</v>
      </c>
      <c r="I40" s="170"/>
      <c r="J40" s="70"/>
    </row>
    <row r="41" spans="2:17" s="138" customFormat="1" ht="21.75" customHeight="1">
      <c r="B41" s="167">
        <v>15</v>
      </c>
      <c r="C41" s="168"/>
      <c r="D41" s="168"/>
      <c r="E41" s="169"/>
      <c r="F41" s="169"/>
      <c r="G41" s="169"/>
      <c r="H41" s="135">
        <f t="shared" si="0"/>
        <v>0</v>
      </c>
      <c r="I41" s="170"/>
      <c r="J41" s="70"/>
    </row>
    <row r="42" spans="2:17" s="138" customFormat="1" ht="21.75" customHeight="1">
      <c r="B42" s="167">
        <v>16</v>
      </c>
      <c r="C42" s="168"/>
      <c r="D42" s="168"/>
      <c r="E42" s="169"/>
      <c r="F42" s="169"/>
      <c r="G42" s="169"/>
      <c r="H42" s="135">
        <f t="shared" si="0"/>
        <v>0</v>
      </c>
      <c r="I42" s="170"/>
      <c r="J42" s="70"/>
    </row>
    <row r="43" spans="2:17" s="138" customFormat="1" ht="21.75" customHeight="1">
      <c r="B43" s="167">
        <v>17</v>
      </c>
      <c r="C43" s="168"/>
      <c r="D43" s="168"/>
      <c r="E43" s="169"/>
      <c r="F43" s="169"/>
      <c r="G43" s="169"/>
      <c r="H43" s="135">
        <f t="shared" si="0"/>
        <v>0</v>
      </c>
      <c r="I43" s="170"/>
      <c r="J43" s="70"/>
    </row>
    <row r="44" spans="2:17" s="138" customFormat="1" ht="21.75" customHeight="1">
      <c r="B44" s="167">
        <v>18</v>
      </c>
      <c r="C44" s="168"/>
      <c r="D44" s="168"/>
      <c r="E44" s="169"/>
      <c r="F44" s="169"/>
      <c r="G44" s="169"/>
      <c r="H44" s="135">
        <f t="shared" si="0"/>
        <v>0</v>
      </c>
      <c r="I44" s="170"/>
      <c r="J44" s="70"/>
    </row>
    <row r="45" spans="2:17" s="138" customFormat="1" ht="21.75" customHeight="1">
      <c r="B45" s="167">
        <v>19</v>
      </c>
      <c r="C45" s="168"/>
      <c r="D45" s="168"/>
      <c r="E45" s="169"/>
      <c r="F45" s="169"/>
      <c r="G45" s="169"/>
      <c r="H45" s="135">
        <f t="shared" si="0"/>
        <v>0</v>
      </c>
      <c r="I45" s="170"/>
      <c r="J45" s="70"/>
    </row>
    <row r="46" spans="2:17" s="138" customFormat="1" ht="21.75" customHeight="1">
      <c r="B46" s="167">
        <v>20</v>
      </c>
      <c r="C46" s="168"/>
      <c r="D46" s="168"/>
      <c r="E46" s="169"/>
      <c r="F46" s="169"/>
      <c r="G46" s="169"/>
      <c r="H46" s="135">
        <f t="shared" si="0"/>
        <v>0</v>
      </c>
      <c r="I46" s="170"/>
      <c r="J46" s="70"/>
    </row>
    <row r="47" spans="2:17" s="138" customFormat="1">
      <c r="J47" s="70"/>
    </row>
    <row r="48" spans="2:17" s="138" customFormat="1">
      <c r="J48" s="70"/>
    </row>
    <row r="49" spans="10:10" s="138" customFormat="1">
      <c r="J49" s="70"/>
    </row>
    <row r="50" spans="10:10" s="138" customFormat="1">
      <c r="J50" s="70"/>
    </row>
    <row r="51" spans="10:10" s="138" customFormat="1">
      <c r="J51" s="70"/>
    </row>
    <row r="52" spans="10:10" s="138" customFormat="1">
      <c r="J52" s="70"/>
    </row>
    <row r="53" spans="10:10" s="138" customFormat="1">
      <c r="J53" s="70"/>
    </row>
    <row r="54" spans="10:10" s="138" customFormat="1">
      <c r="J54" s="70"/>
    </row>
    <row r="55" spans="10:10" s="138" customFormat="1">
      <c r="J55" s="70"/>
    </row>
    <row r="56" spans="10:10" s="138" customFormat="1">
      <c r="J56" s="70"/>
    </row>
    <row r="57" spans="10:10" s="138" customFormat="1">
      <c r="J57" s="70"/>
    </row>
    <row r="58" spans="10:10" s="138" customFormat="1">
      <c r="J58" s="70"/>
    </row>
    <row r="59" spans="10:10" s="138" customFormat="1">
      <c r="J59" s="70"/>
    </row>
    <row r="60" spans="10:10" s="138" customFormat="1">
      <c r="J60" s="70"/>
    </row>
    <row r="61" spans="10:10" s="138" customFormat="1">
      <c r="J61" s="70"/>
    </row>
    <row r="62" spans="10:10" s="138" customFormat="1">
      <c r="J62" s="70"/>
    </row>
    <row r="63" spans="10:10" s="138" customFormat="1">
      <c r="J63" s="70"/>
    </row>
    <row r="64" spans="10:10" s="138" customFormat="1">
      <c r="J64" s="70"/>
    </row>
    <row r="65" spans="10:10" s="138" customFormat="1">
      <c r="J65" s="70"/>
    </row>
    <row r="66" spans="10:10" s="138" customFormat="1">
      <c r="J66" s="70"/>
    </row>
    <row r="67" spans="10:10" s="138" customFormat="1">
      <c r="J67" s="70"/>
    </row>
    <row r="68" spans="10:10" s="138" customFormat="1">
      <c r="J68" s="70"/>
    </row>
    <row r="69" spans="10:10" s="138" customFormat="1">
      <c r="J69" s="70"/>
    </row>
    <row r="70" spans="10:10" s="138" customFormat="1">
      <c r="J70" s="70"/>
    </row>
    <row r="71" spans="10:10" s="138" customFormat="1">
      <c r="J71" s="70"/>
    </row>
    <row r="72" spans="10:10" s="138" customFormat="1">
      <c r="J72" s="70"/>
    </row>
    <row r="73" spans="10:10" s="138" customFormat="1">
      <c r="J73" s="70"/>
    </row>
    <row r="74" spans="10:10" s="138" customFormat="1">
      <c r="J74" s="70"/>
    </row>
    <row r="75" spans="10:10" s="138" customFormat="1">
      <c r="J75" s="70"/>
    </row>
    <row r="76" spans="10:10" s="138" customFormat="1">
      <c r="J76" s="70"/>
    </row>
    <row r="77" spans="10:10" s="138" customFormat="1">
      <c r="J77" s="70"/>
    </row>
    <row r="78" spans="10:10" s="138" customFormat="1">
      <c r="J78" s="70"/>
    </row>
    <row r="79" spans="10:10" s="138" customFormat="1">
      <c r="J79" s="70"/>
    </row>
    <row r="80" spans="10:10" s="138" customFormat="1">
      <c r="J80" s="70"/>
    </row>
    <row r="81" spans="10:10" s="138" customFormat="1">
      <c r="J81" s="70"/>
    </row>
  </sheetData>
  <mergeCells count="8">
    <mergeCell ref="I25:I26"/>
    <mergeCell ref="A1:H2"/>
    <mergeCell ref="G25:H25"/>
    <mergeCell ref="B25:B26"/>
    <mergeCell ref="C25:C26"/>
    <mergeCell ref="D25:D26"/>
    <mergeCell ref="E25:E26"/>
    <mergeCell ref="F25:F26"/>
  </mergeCells>
  <phoneticPr fontId="27" type="noConversion"/>
  <pageMargins left="0.75" right="0.75" top="1" bottom="1" header="0.5" footer="0.5"/>
  <pageSetup paperSize="9" scale="38" orientation="portrait" r:id="rId1"/>
  <colBreaks count="1" manualBreakCount="1">
    <brk id="10" max="47" man="1"/>
  </colBreaks>
  <ignoredErrors>
    <ignoredError sqref="B4 B13:B19 B7:B1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18</vt:i4>
      </vt:variant>
    </vt:vector>
  </HeadingPairs>
  <TitlesOfParts>
    <vt:vector size="29" baseType="lpstr">
      <vt:lpstr>표지</vt:lpstr>
      <vt:lpstr>필독_작성 및 제출요령</vt:lpstr>
      <vt:lpstr>작성1_제안서(운용)</vt:lpstr>
      <vt:lpstr>작성2_총괄표(운용)</vt:lpstr>
      <vt:lpstr>작성3_재무안정성</vt:lpstr>
      <vt:lpstr>작성4_운용자산</vt:lpstr>
      <vt:lpstr>작성4_운용자산(모회사)</vt:lpstr>
      <vt:lpstr>작성4_운용자산(자회사)</vt:lpstr>
      <vt:lpstr>작성5_인적자원</vt:lpstr>
      <vt:lpstr>작성5_인적자원_상세</vt:lpstr>
      <vt:lpstr>작성6_민간투자자</vt:lpstr>
      <vt:lpstr>'작성1_제안서(운용)'!Consolidate_Area</vt:lpstr>
      <vt:lpstr>'작성2_총괄표(운용)'!Consolidate_Area</vt:lpstr>
      <vt:lpstr>작성3_재무안정성!Consolidate_Area</vt:lpstr>
      <vt:lpstr>작성4_운용자산!Consolidate_Area</vt:lpstr>
      <vt:lpstr>'작성4_운용자산(모회사)'!Consolidate_Area</vt:lpstr>
      <vt:lpstr>'작성4_운용자산(자회사)'!Consolidate_Area</vt:lpstr>
      <vt:lpstr>작성5_인적자원!Consolidate_Area</vt:lpstr>
      <vt:lpstr>작성5_인적자원_상세!Consolidate_Area</vt:lpstr>
      <vt:lpstr>작성6_민간투자자!Consolidate_Area</vt:lpstr>
      <vt:lpstr>'필독_작성 및 제출요령'!Consolidate_Area</vt:lpstr>
      <vt:lpstr>'작성1_제안서(운용)'!Print_Area</vt:lpstr>
      <vt:lpstr>작성3_재무안정성!Print_Area</vt:lpstr>
      <vt:lpstr>작성4_운용자산!Print_Area</vt:lpstr>
      <vt:lpstr>'작성4_운용자산(모회사)'!Print_Area</vt:lpstr>
      <vt:lpstr>'작성4_운용자산(자회사)'!Print_Area</vt:lpstr>
      <vt:lpstr>작성5_인적자원!Print_Area</vt:lpstr>
      <vt:lpstr>작성5_인적자원_상세!Print_Area</vt:lpstr>
      <vt:lpstr>작성6_민간투자자!Print_Area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moct</dc:creator>
  <cp:lastModifiedBy>User</cp:lastModifiedBy>
  <cp:revision>16</cp:revision>
  <cp:lastPrinted>2016-04-05T11:31:42Z</cp:lastPrinted>
  <dcterms:created xsi:type="dcterms:W3CDTF">2007-07-04T05:04:17Z</dcterms:created>
  <dcterms:modified xsi:type="dcterms:W3CDTF">2019-05-27T04:45:53Z</dcterms:modified>
</cp:coreProperties>
</file>