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skku-my.sharepoint.com/personal/gasol829_o365_skku_edu/Documents/바탕 화면/입찰관련 양식/"/>
    </mc:Choice>
  </mc:AlternateContent>
  <xr:revisionPtr revIDLastSave="0" documentId="8_{52E9FA8A-68A2-41AE-95AE-683E8CE4FFF9}" xr6:coauthVersionLast="47" xr6:coauthVersionMax="47" xr10:uidLastSave="{00000000-0000-0000-0000-000000000000}"/>
  <bookViews>
    <workbookView xWindow="-108" yWindow="-108" windowWidth="23256" windowHeight="12576" tabRatio="598" xr2:uid="{00000000-000D-0000-FFFF-FFFF00000000}"/>
  </bookViews>
  <sheets>
    <sheet name="자체정량평가표" sheetId="1" r:id="rId1"/>
  </sheets>
  <definedNames>
    <definedName name="_xlnm.Print_Area" localSheetId="0">자체정량평가표!$A$1:$M$40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1" l="1"/>
  <c r="G38" i="1"/>
  <c r="I38" i="1" s="1"/>
  <c r="I37" i="1"/>
  <c r="G37" i="1"/>
  <c r="G36" i="1"/>
  <c r="I36" i="1" s="1"/>
  <c r="C31" i="1"/>
  <c r="H30" i="1"/>
  <c r="I30" i="1" s="1"/>
  <c r="I29" i="1"/>
  <c r="H29" i="1"/>
  <c r="H28" i="1"/>
  <c r="I28" i="1" s="1"/>
  <c r="H27" i="1"/>
  <c r="I27" i="1" s="1"/>
  <c r="H26" i="1"/>
  <c r="I26" i="1" s="1"/>
  <c r="I25" i="1"/>
  <c r="H25" i="1"/>
  <c r="H24" i="1"/>
  <c r="I24" i="1" s="1"/>
  <c r="H23" i="1"/>
  <c r="I23" i="1" s="1"/>
  <c r="M22" i="1"/>
  <c r="I22" i="1"/>
  <c r="H22" i="1"/>
  <c r="K17" i="1"/>
  <c r="H16" i="1"/>
  <c r="M15" i="1"/>
  <c r="H15" i="1"/>
  <c r="I15" i="1" s="1"/>
  <c r="J15" i="1" s="1"/>
  <c r="H14" i="1"/>
  <c r="M13" i="1"/>
  <c r="H13" i="1"/>
  <c r="I13" i="1" s="1"/>
  <c r="J13" i="1" s="1"/>
  <c r="H12" i="1"/>
  <c r="H11" i="1"/>
  <c r="M10" i="1"/>
  <c r="M17" i="1" s="1"/>
  <c r="D4" i="1" s="1"/>
  <c r="H10" i="1"/>
  <c r="I10" i="1" s="1"/>
  <c r="J10" i="1" s="1"/>
  <c r="D5" i="1"/>
  <c r="I31" i="1" l="1"/>
  <c r="J22" i="1" s="1"/>
  <c r="I39" i="1"/>
  <c r="D6" i="1" s="1"/>
  <c r="E4" i="1" s="1"/>
</calcChain>
</file>

<file path=xl/sharedStrings.xml><?xml version="1.0" encoding="utf-8"?>
<sst xmlns="http://schemas.openxmlformats.org/spreadsheetml/2006/main" count="106" uniqueCount="65">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</sst>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17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2" xfId="2" applyNumberFormat="1" applyFont="1" applyBorder="1" applyAlignment="1">
      <alignment horizontal="center"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7" xfId="2" applyNumberFormat="1" applyFont="1" applyBorder="1" applyAlignment="1">
      <alignment horizontal="center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5" borderId="19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9" fontId="5" fillId="0" borderId="28" xfId="1" applyNumberFormat="1" applyFont="1" applyBorder="1" applyAlignment="1">
      <alignment horizontal="center" vertical="center"/>
    </xf>
    <xf numFmtId="9" fontId="5" fillId="0" borderId="14" xfId="1" applyNumberFormat="1" applyFont="1" applyBorder="1" applyAlignment="1">
      <alignment horizontal="center" vertical="center"/>
    </xf>
    <xf numFmtId="9" fontId="5" fillId="0" borderId="10" xfId="1" applyNumberFormat="1" applyFont="1" applyBorder="1" applyAlignment="1">
      <alignment horizontal="center" vertical="center"/>
    </xf>
    <xf numFmtId="9" fontId="5" fillId="0" borderId="30" xfId="1" applyNumberFormat="1" applyFont="1" applyBorder="1" applyAlignment="1">
      <alignment horizontal="center" vertical="center"/>
    </xf>
    <xf numFmtId="9" fontId="5" fillId="0" borderId="5" xfId="1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38" xfId="1" applyNumberFormat="1" applyFont="1" applyFill="1" applyBorder="1" applyAlignment="1">
      <alignment horizontal="center" vertical="center"/>
    </xf>
    <xf numFmtId="176" fontId="0" fillId="0" borderId="41" xfId="1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0" fillId="3" borderId="27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8" fillId="4" borderId="9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26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0" xfId="1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41"/>
  <sheetViews>
    <sheetView showGridLines="0" tabSelected="1" zoomScale="60" zoomScaleNormal="60" zoomScaleSheetLayoutView="75" workbookViewId="0">
      <pane ySplit="6" topLeftCell="A37" activePane="bottomLeft" state="frozen"/>
      <selection pane="bottomLeft" activeCell="I4" sqref="I4"/>
    </sheetView>
  </sheetViews>
  <sheetFormatPr defaultColWidth="8.69921875" defaultRowHeight="17.399999999999999" x14ac:dyDescent="0.4"/>
  <cols>
    <col min="2" max="2" width="15.59765625" style="1" customWidth="1"/>
    <col min="3" max="3" width="11" style="1" bestFit="1" customWidth="1"/>
    <col min="4" max="4" width="26" style="1" customWidth="1"/>
    <col min="5" max="5" width="17.09765625" style="1" bestFit="1" customWidth="1"/>
    <col min="6" max="6" width="17.5" style="1" bestFit="1" customWidth="1"/>
    <col min="7" max="7" width="26.69921875" style="1" customWidth="1"/>
    <col min="8" max="8" width="19.69921875" style="1" bestFit="1" customWidth="1"/>
    <col min="9" max="9" width="25.59765625" style="1" customWidth="1"/>
    <col min="10" max="10" width="20.8984375" style="1" customWidth="1"/>
    <col min="11" max="11" width="11.59765625" style="1" bestFit="1" customWidth="1"/>
    <col min="12" max="12" width="19.19921875" style="1" customWidth="1"/>
    <col min="13" max="13" width="13.69921875" style="1" customWidth="1"/>
    <col min="14" max="14" width="15.8984375" style="1" bestFit="1" customWidth="1"/>
    <col min="17" max="17" width="13" style="1" bestFit="1" customWidth="1"/>
  </cols>
  <sheetData>
    <row r="1" spans="1:13" ht="30" customHeight="1" x14ac:dyDescent="0.4">
      <c r="A1" s="168" t="s">
        <v>42</v>
      </c>
      <c r="B1" s="168"/>
      <c r="C1" s="168"/>
      <c r="D1" s="168"/>
      <c r="E1" s="168"/>
      <c r="F1" s="12" t="s">
        <v>44</v>
      </c>
      <c r="G1" s="16">
        <v>500000000</v>
      </c>
      <c r="H1" s="1" t="s">
        <v>26</v>
      </c>
      <c r="I1" s="123" t="s">
        <v>62</v>
      </c>
    </row>
    <row r="2" spans="1:13" ht="30" customHeight="1" x14ac:dyDescent="0.4">
      <c r="A2" s="95" t="s">
        <v>52</v>
      </c>
      <c r="B2" s="169" t="s">
        <v>12</v>
      </c>
      <c r="C2" s="169"/>
      <c r="D2" s="169"/>
      <c r="E2" s="169"/>
      <c r="F2" s="12"/>
      <c r="G2" s="16"/>
    </row>
    <row r="3" spans="1:13" ht="30" customHeight="1" x14ac:dyDescent="0.4">
      <c r="A3" s="175" t="s">
        <v>50</v>
      </c>
      <c r="B3" s="175"/>
      <c r="C3" s="96" t="s">
        <v>17</v>
      </c>
      <c r="D3" s="96" t="s">
        <v>47</v>
      </c>
      <c r="E3" s="96" t="s">
        <v>19</v>
      </c>
      <c r="F3" s="12"/>
      <c r="G3" s="16"/>
    </row>
    <row r="4" spans="1:13" ht="30" customHeight="1" x14ac:dyDescent="0.4">
      <c r="A4" s="176" t="s">
        <v>35</v>
      </c>
      <c r="B4" s="176"/>
      <c r="C4" s="97">
        <v>15</v>
      </c>
      <c r="D4" s="98">
        <f>M17</f>
        <v>13</v>
      </c>
      <c r="E4" s="177">
        <f>SUM(D4:D6)</f>
        <v>27.7775</v>
      </c>
      <c r="F4" s="12"/>
      <c r="G4" s="16"/>
    </row>
    <row r="5" spans="1:13" ht="30" customHeight="1" x14ac:dyDescent="0.4">
      <c r="A5" s="176" t="s">
        <v>10</v>
      </c>
      <c r="B5" s="176"/>
      <c r="C5" s="97">
        <v>10</v>
      </c>
      <c r="D5" s="98">
        <f>M22</f>
        <v>10</v>
      </c>
      <c r="E5" s="178"/>
      <c r="F5" s="12"/>
      <c r="G5" s="16"/>
    </row>
    <row r="6" spans="1:13" ht="30" customHeight="1" x14ac:dyDescent="0.4">
      <c r="A6" s="176" t="s">
        <v>39</v>
      </c>
      <c r="B6" s="176"/>
      <c r="C6" s="97">
        <v>5</v>
      </c>
      <c r="D6" s="98">
        <f>I39</f>
        <v>4.7774999999999999</v>
      </c>
      <c r="E6" s="178"/>
      <c r="F6" s="19"/>
      <c r="G6" s="20"/>
      <c r="H6" s="21"/>
      <c r="I6" s="21"/>
      <c r="J6" s="21"/>
      <c r="K6" s="21"/>
      <c r="L6" s="21"/>
      <c r="M6" s="21"/>
    </row>
    <row r="7" spans="1:13" ht="30" customHeight="1" x14ac:dyDescent="0.4">
      <c r="A7" s="17"/>
      <c r="B7" s="18"/>
      <c r="C7" s="18"/>
      <c r="D7" s="18"/>
      <c r="E7" s="18"/>
      <c r="F7" s="19"/>
      <c r="G7" s="20"/>
      <c r="H7" s="21"/>
      <c r="I7" s="21"/>
      <c r="J7" s="21"/>
      <c r="K7" s="21"/>
      <c r="L7" s="21"/>
      <c r="M7" s="21"/>
    </row>
    <row r="8" spans="1:13" ht="24.9" customHeight="1" x14ac:dyDescent="0.4">
      <c r="A8" s="172" t="s">
        <v>54</v>
      </c>
      <c r="B8" s="173"/>
      <c r="C8" s="174"/>
      <c r="D8" s="170" t="s">
        <v>11</v>
      </c>
      <c r="E8" s="170"/>
      <c r="F8" s="170"/>
      <c r="G8" s="170"/>
      <c r="H8" s="170"/>
      <c r="I8" s="170"/>
      <c r="J8" s="170"/>
      <c r="K8" s="170"/>
      <c r="L8" s="170"/>
      <c r="M8" s="171"/>
    </row>
    <row r="9" spans="1:13" ht="51" customHeight="1" x14ac:dyDescent="0.4">
      <c r="A9" s="79" t="s">
        <v>31</v>
      </c>
      <c r="B9" s="80" t="s">
        <v>16</v>
      </c>
      <c r="C9" s="81" t="s">
        <v>48</v>
      </c>
      <c r="D9" s="82" t="s">
        <v>51</v>
      </c>
      <c r="E9" s="83" t="s">
        <v>40</v>
      </c>
      <c r="F9" s="80" t="s">
        <v>37</v>
      </c>
      <c r="G9" s="106" t="s">
        <v>60</v>
      </c>
      <c r="H9" s="80" t="s">
        <v>41</v>
      </c>
      <c r="I9" s="107" t="s">
        <v>61</v>
      </c>
      <c r="J9" s="108" t="s">
        <v>63</v>
      </c>
      <c r="K9" s="106" t="s">
        <v>7</v>
      </c>
      <c r="L9" s="107" t="s">
        <v>1</v>
      </c>
      <c r="M9" s="115" t="s">
        <v>8</v>
      </c>
    </row>
    <row r="10" spans="1:13" ht="24.9" customHeight="1" x14ac:dyDescent="0.4">
      <c r="A10" s="146" t="s">
        <v>15</v>
      </c>
      <c r="B10" s="149" t="s">
        <v>45</v>
      </c>
      <c r="C10" s="190" t="s">
        <v>29</v>
      </c>
      <c r="D10" s="77" t="s">
        <v>49</v>
      </c>
      <c r="E10" s="23" t="s">
        <v>36</v>
      </c>
      <c r="F10" s="24">
        <v>100000000</v>
      </c>
      <c r="G10" s="25">
        <v>1</v>
      </c>
      <c r="H10" s="42">
        <f t="shared" ref="H10:H13" si="0">G10*F10</f>
        <v>100000000</v>
      </c>
      <c r="I10" s="193">
        <f>SUM(H10:H12)</f>
        <v>205000000</v>
      </c>
      <c r="J10" s="196">
        <f>I10/G$1</f>
        <v>0.41</v>
      </c>
      <c r="K10" s="149">
        <v>5</v>
      </c>
      <c r="L10" s="135">
        <v>0.7</v>
      </c>
      <c r="M10" s="180">
        <f>K10*L10</f>
        <v>3.5</v>
      </c>
    </row>
    <row r="11" spans="1:13" ht="24.9" customHeight="1" x14ac:dyDescent="0.4">
      <c r="A11" s="147"/>
      <c r="B11" s="143"/>
      <c r="C11" s="191"/>
      <c r="D11" s="118" t="s">
        <v>49</v>
      </c>
      <c r="E11" s="119" t="s">
        <v>36</v>
      </c>
      <c r="F11" s="120">
        <v>50000000</v>
      </c>
      <c r="G11" s="31">
        <v>0.1</v>
      </c>
      <c r="H11" s="121">
        <f>F11*G11</f>
        <v>5000000</v>
      </c>
      <c r="I11" s="194"/>
      <c r="J11" s="197"/>
      <c r="K11" s="143"/>
      <c r="L11" s="136"/>
      <c r="M11" s="181"/>
    </row>
    <row r="12" spans="1:13" ht="24.9" customHeight="1" x14ac:dyDescent="0.4">
      <c r="A12" s="148"/>
      <c r="B12" s="150"/>
      <c r="C12" s="192"/>
      <c r="D12" s="78" t="s">
        <v>49</v>
      </c>
      <c r="E12" s="66" t="s">
        <v>36</v>
      </c>
      <c r="F12" s="67">
        <v>100000000</v>
      </c>
      <c r="G12" s="68">
        <v>1</v>
      </c>
      <c r="H12" s="117">
        <f>G12*F12</f>
        <v>100000000</v>
      </c>
      <c r="I12" s="195"/>
      <c r="J12" s="198"/>
      <c r="K12" s="162"/>
      <c r="L12" s="137"/>
      <c r="M12" s="181"/>
    </row>
    <row r="13" spans="1:13" ht="24.9" customHeight="1" x14ac:dyDescent="0.4">
      <c r="A13" s="199" t="s">
        <v>14</v>
      </c>
      <c r="B13" s="200" t="s">
        <v>21</v>
      </c>
      <c r="C13" s="201" t="s">
        <v>28</v>
      </c>
      <c r="D13" s="60" t="s">
        <v>49</v>
      </c>
      <c r="E13" s="23"/>
      <c r="F13" s="24">
        <v>832000000</v>
      </c>
      <c r="G13" s="25">
        <v>0.5</v>
      </c>
      <c r="H13" s="42">
        <f t="shared" si="0"/>
        <v>416000000</v>
      </c>
      <c r="I13" s="144">
        <f>SUM(H13:H14)</f>
        <v>581000000</v>
      </c>
      <c r="J13" s="140">
        <f>I13/G$1</f>
        <v>1.1619999999999999</v>
      </c>
      <c r="K13" s="142">
        <v>5</v>
      </c>
      <c r="L13" s="138">
        <v>0.9</v>
      </c>
      <c r="M13" s="182">
        <f>K13*L13</f>
        <v>4.5</v>
      </c>
    </row>
    <row r="14" spans="1:13" ht="24.9" customHeight="1" x14ac:dyDescent="0.4">
      <c r="A14" s="161"/>
      <c r="B14" s="163"/>
      <c r="C14" s="165"/>
      <c r="D14" s="74" t="s">
        <v>49</v>
      </c>
      <c r="E14" s="22"/>
      <c r="F14" s="32">
        <v>165000000</v>
      </c>
      <c r="G14" s="33">
        <v>1</v>
      </c>
      <c r="H14" s="43">
        <f t="shared" ref="H14:H16" si="1">G14*F14</f>
        <v>165000000</v>
      </c>
      <c r="I14" s="145"/>
      <c r="J14" s="140"/>
      <c r="K14" s="143"/>
      <c r="L14" s="137"/>
      <c r="M14" s="183"/>
    </row>
    <row r="15" spans="1:13" ht="24.9" customHeight="1" x14ac:dyDescent="0.4">
      <c r="A15" s="160" t="s">
        <v>27</v>
      </c>
      <c r="B15" s="162" t="s">
        <v>46</v>
      </c>
      <c r="C15" s="164" t="s">
        <v>13</v>
      </c>
      <c r="D15" s="61" t="s">
        <v>49</v>
      </c>
      <c r="E15" s="27"/>
      <c r="F15" s="28">
        <v>336000000</v>
      </c>
      <c r="G15" s="29">
        <v>1</v>
      </c>
      <c r="H15" s="65">
        <f t="shared" si="1"/>
        <v>336000000</v>
      </c>
      <c r="I15" s="166">
        <f>SUM(H15:H16)</f>
        <v>802600000</v>
      </c>
      <c r="J15" s="140">
        <f>I15/G$1</f>
        <v>1.6052</v>
      </c>
      <c r="K15" s="142">
        <v>5</v>
      </c>
      <c r="L15" s="138">
        <v>1</v>
      </c>
      <c r="M15" s="181">
        <f>K15*L15</f>
        <v>5</v>
      </c>
    </row>
    <row r="16" spans="1:13" ht="24.9" customHeight="1" x14ac:dyDescent="0.4">
      <c r="A16" s="161"/>
      <c r="B16" s="163"/>
      <c r="C16" s="165"/>
      <c r="D16" s="74" t="s">
        <v>49</v>
      </c>
      <c r="E16" s="22"/>
      <c r="F16" s="32">
        <v>466600000</v>
      </c>
      <c r="G16" s="33">
        <v>1</v>
      </c>
      <c r="H16" s="43">
        <f t="shared" si="1"/>
        <v>466600000</v>
      </c>
      <c r="I16" s="167"/>
      <c r="J16" s="141"/>
      <c r="K16" s="143"/>
      <c r="L16" s="139"/>
      <c r="M16" s="183"/>
    </row>
    <row r="17" spans="1:13" ht="24.9" customHeight="1" x14ac:dyDescent="0.4">
      <c r="A17" s="35"/>
      <c r="B17" s="122" t="s">
        <v>0</v>
      </c>
      <c r="C17" s="36"/>
      <c r="D17" s="37"/>
      <c r="E17" s="37"/>
      <c r="F17" s="38"/>
      <c r="G17" s="39"/>
      <c r="H17" s="40"/>
      <c r="I17" s="41"/>
      <c r="J17" s="47" t="s">
        <v>30</v>
      </c>
      <c r="K17" s="49">
        <f>SUM(K10:K16)</f>
        <v>15</v>
      </c>
      <c r="L17" s="111"/>
      <c r="M17" s="48">
        <f>SUM(M10:M16)</f>
        <v>13</v>
      </c>
    </row>
    <row r="18" spans="1:13" ht="24.9" customHeight="1" x14ac:dyDescent="0.4">
      <c r="B18" s="1" t="s">
        <v>64</v>
      </c>
    </row>
    <row r="19" spans="1:13" ht="24.9" customHeight="1" x14ac:dyDescent="0.4"/>
    <row r="20" spans="1:13" ht="24.9" customHeight="1" x14ac:dyDescent="0.4">
      <c r="A20" s="154" t="s">
        <v>54</v>
      </c>
      <c r="B20" s="155"/>
      <c r="C20" s="156"/>
      <c r="D20" s="131" t="s">
        <v>59</v>
      </c>
      <c r="E20" s="131"/>
      <c r="F20" s="131"/>
      <c r="G20" s="131"/>
      <c r="H20" s="131"/>
      <c r="I20" s="131"/>
      <c r="J20" s="131"/>
      <c r="K20" s="131"/>
      <c r="L20" s="131"/>
      <c r="M20" s="132"/>
    </row>
    <row r="21" spans="1:13" ht="54.75" customHeight="1" x14ac:dyDescent="0.4">
      <c r="A21" s="58" t="s">
        <v>24</v>
      </c>
      <c r="B21" s="7" t="s">
        <v>16</v>
      </c>
      <c r="C21" s="59" t="s">
        <v>55</v>
      </c>
      <c r="D21" s="57" t="s">
        <v>25</v>
      </c>
      <c r="E21" s="50" t="s">
        <v>40</v>
      </c>
      <c r="F21" s="80" t="s">
        <v>37</v>
      </c>
      <c r="G21" s="106" t="s">
        <v>60</v>
      </c>
      <c r="H21" s="80" t="s">
        <v>43</v>
      </c>
      <c r="I21" s="107" t="s">
        <v>32</v>
      </c>
      <c r="J21" s="108" t="s">
        <v>6</v>
      </c>
      <c r="K21" s="52" t="s">
        <v>58</v>
      </c>
      <c r="L21" s="107" t="s">
        <v>2</v>
      </c>
      <c r="M21" s="116" t="s">
        <v>33</v>
      </c>
    </row>
    <row r="22" spans="1:13" ht="24.9" customHeight="1" x14ac:dyDescent="0.4">
      <c r="A22" s="146" t="s">
        <v>15</v>
      </c>
      <c r="B22" s="149" t="s">
        <v>45</v>
      </c>
      <c r="C22" s="151">
        <v>0.44500000000000001</v>
      </c>
      <c r="D22" s="60" t="s">
        <v>49</v>
      </c>
      <c r="E22" s="23" t="s">
        <v>36</v>
      </c>
      <c r="F22" s="26">
        <v>445500000</v>
      </c>
      <c r="G22" s="25">
        <v>0.44500000000000001</v>
      </c>
      <c r="H22" s="45">
        <f>F22*G22</f>
        <v>198247500</v>
      </c>
      <c r="I22" s="14">
        <f>H22*C$22</f>
        <v>88220137.5</v>
      </c>
      <c r="J22" s="157">
        <f>I31/G1</f>
        <v>1.3700666669999999</v>
      </c>
      <c r="K22" s="184">
        <v>10</v>
      </c>
      <c r="L22" s="135">
        <v>1</v>
      </c>
      <c r="M22" s="187">
        <f>K22*L22</f>
        <v>10</v>
      </c>
    </row>
    <row r="23" spans="1:13" ht="24.9" customHeight="1" x14ac:dyDescent="0.4">
      <c r="A23" s="147"/>
      <c r="B23" s="143"/>
      <c r="C23" s="152"/>
      <c r="D23" s="61" t="s">
        <v>49</v>
      </c>
      <c r="E23" s="100"/>
      <c r="F23" s="44">
        <v>336000000</v>
      </c>
      <c r="G23" s="29">
        <v>0.54500000000000004</v>
      </c>
      <c r="H23" s="46">
        <f t="shared" ref="H23:H30" si="2">F23*G23</f>
        <v>183120000</v>
      </c>
      <c r="I23" s="15">
        <f>H23*C$22</f>
        <v>81488400</v>
      </c>
      <c r="J23" s="158"/>
      <c r="K23" s="185"/>
      <c r="L23" s="136"/>
      <c r="M23" s="188"/>
    </row>
    <row r="24" spans="1:13" ht="24.9" customHeight="1" x14ac:dyDescent="0.4">
      <c r="A24" s="148"/>
      <c r="B24" s="150"/>
      <c r="C24" s="153"/>
      <c r="D24" s="69" t="s">
        <v>49</v>
      </c>
      <c r="E24" s="101"/>
      <c r="F24" s="70">
        <v>336000000</v>
      </c>
      <c r="G24" s="68">
        <v>0.54</v>
      </c>
      <c r="H24" s="71">
        <f t="shared" si="2"/>
        <v>181440000</v>
      </c>
      <c r="I24" s="72">
        <f>H24*C$22</f>
        <v>80740800</v>
      </c>
      <c r="J24" s="158"/>
      <c r="K24" s="185"/>
      <c r="L24" s="136"/>
      <c r="M24" s="188"/>
    </row>
    <row r="25" spans="1:13" ht="24.9" customHeight="1" x14ac:dyDescent="0.4">
      <c r="A25" s="146" t="s">
        <v>14</v>
      </c>
      <c r="B25" s="149" t="s">
        <v>21</v>
      </c>
      <c r="C25" s="151">
        <v>0.435</v>
      </c>
      <c r="D25" s="60" t="s">
        <v>49</v>
      </c>
      <c r="E25" s="99"/>
      <c r="F25" s="26">
        <v>485280000</v>
      </c>
      <c r="G25" s="25">
        <v>0.47</v>
      </c>
      <c r="H25" s="2">
        <f t="shared" si="2"/>
        <v>228081600</v>
      </c>
      <c r="I25" s="73">
        <f>H25*C$25</f>
        <v>99215496</v>
      </c>
      <c r="J25" s="158"/>
      <c r="K25" s="185"/>
      <c r="L25" s="136"/>
      <c r="M25" s="188"/>
    </row>
    <row r="26" spans="1:13" ht="24.9" customHeight="1" x14ac:dyDescent="0.4">
      <c r="A26" s="147"/>
      <c r="B26" s="143"/>
      <c r="C26" s="152"/>
      <c r="D26" s="62" t="s">
        <v>49</v>
      </c>
      <c r="E26" s="102"/>
      <c r="F26" s="30">
        <v>696000000</v>
      </c>
      <c r="G26" s="31">
        <v>0.4</v>
      </c>
      <c r="H26" s="3">
        <f t="shared" si="2"/>
        <v>278400000</v>
      </c>
      <c r="I26" s="4">
        <f>H26*C$25</f>
        <v>121104000</v>
      </c>
      <c r="J26" s="158"/>
      <c r="K26" s="185"/>
      <c r="L26" s="136"/>
      <c r="M26" s="188"/>
    </row>
    <row r="27" spans="1:13" ht="24.9" customHeight="1" x14ac:dyDescent="0.4">
      <c r="A27" s="148"/>
      <c r="B27" s="150"/>
      <c r="C27" s="153"/>
      <c r="D27" s="74" t="s">
        <v>49</v>
      </c>
      <c r="E27" s="103"/>
      <c r="F27" s="34">
        <v>495000000</v>
      </c>
      <c r="G27" s="33">
        <v>0.9</v>
      </c>
      <c r="H27" s="13">
        <f t="shared" si="2"/>
        <v>445500000</v>
      </c>
      <c r="I27" s="75">
        <f>H27*C$25</f>
        <v>193792500</v>
      </c>
      <c r="J27" s="158"/>
      <c r="K27" s="185"/>
      <c r="L27" s="136"/>
      <c r="M27" s="188"/>
    </row>
    <row r="28" spans="1:13" ht="24.9" customHeight="1" x14ac:dyDescent="0.4">
      <c r="A28" s="146" t="s">
        <v>27</v>
      </c>
      <c r="B28" s="149" t="s">
        <v>46</v>
      </c>
      <c r="C28" s="151">
        <v>0.12</v>
      </c>
      <c r="D28" s="60" t="s">
        <v>49</v>
      </c>
      <c r="E28" s="99"/>
      <c r="F28" s="26">
        <v>374000000</v>
      </c>
      <c r="G28" s="25">
        <v>0.25</v>
      </c>
      <c r="H28" s="2">
        <f t="shared" si="2"/>
        <v>93500000</v>
      </c>
      <c r="I28" s="73">
        <f>H28*C$28</f>
        <v>11220000</v>
      </c>
      <c r="J28" s="158"/>
      <c r="K28" s="185"/>
      <c r="L28" s="136"/>
      <c r="M28" s="188"/>
    </row>
    <row r="29" spans="1:13" ht="24.9" customHeight="1" x14ac:dyDescent="0.4">
      <c r="A29" s="147"/>
      <c r="B29" s="143"/>
      <c r="C29" s="152"/>
      <c r="D29" s="62" t="s">
        <v>49</v>
      </c>
      <c r="E29" s="102"/>
      <c r="F29" s="30">
        <v>441000000</v>
      </c>
      <c r="G29" s="31">
        <v>0.1</v>
      </c>
      <c r="H29" s="3">
        <f t="shared" si="2"/>
        <v>44100000</v>
      </c>
      <c r="I29" s="4">
        <f>H29*C$28</f>
        <v>5292000</v>
      </c>
      <c r="J29" s="158"/>
      <c r="K29" s="185"/>
      <c r="L29" s="136"/>
      <c r="M29" s="188"/>
    </row>
    <row r="30" spans="1:13" ht="24.75" customHeight="1" x14ac:dyDescent="0.4">
      <c r="A30" s="148"/>
      <c r="B30" s="150"/>
      <c r="C30" s="153"/>
      <c r="D30" s="74" t="s">
        <v>49</v>
      </c>
      <c r="E30" s="103"/>
      <c r="F30" s="34">
        <v>33000000</v>
      </c>
      <c r="G30" s="33">
        <v>1</v>
      </c>
      <c r="H30" s="13">
        <f t="shared" si="2"/>
        <v>33000000</v>
      </c>
      <c r="I30" s="75">
        <f>H30*C$28</f>
        <v>3960000</v>
      </c>
      <c r="J30" s="159"/>
      <c r="K30" s="186"/>
      <c r="L30" s="139"/>
      <c r="M30" s="189"/>
    </row>
    <row r="31" spans="1:13" ht="24.9" customHeight="1" x14ac:dyDescent="0.4">
      <c r="A31" s="6"/>
      <c r="B31" s="7" t="s">
        <v>22</v>
      </c>
      <c r="C31" s="64">
        <f>SUM(C22:C30)</f>
        <v>1</v>
      </c>
      <c r="D31" s="63"/>
      <c r="E31" s="7"/>
      <c r="F31" s="8"/>
      <c r="G31" s="9"/>
      <c r="H31" s="8"/>
      <c r="I31" s="10">
        <f>SUM(I22:I30)</f>
        <v>685033333.5</v>
      </c>
      <c r="J31" s="54"/>
      <c r="K31" s="55"/>
      <c r="L31" s="55"/>
      <c r="M31" s="56"/>
    </row>
    <row r="32" spans="1:13" ht="24.9" customHeight="1" x14ac:dyDescent="0.4">
      <c r="B32" s="1" t="s">
        <v>3</v>
      </c>
      <c r="F32" s="5"/>
      <c r="G32" s="11"/>
    </row>
    <row r="33" spans="1:9" ht="24.9" customHeight="1" x14ac:dyDescent="0.4">
      <c r="F33" s="5"/>
      <c r="G33" s="11"/>
    </row>
    <row r="34" spans="1:9" ht="24.9" customHeight="1" x14ac:dyDescent="0.4">
      <c r="A34" s="154" t="s">
        <v>54</v>
      </c>
      <c r="B34" s="155"/>
      <c r="C34" s="179"/>
      <c r="D34" s="130" t="s">
        <v>38</v>
      </c>
      <c r="E34" s="131"/>
      <c r="F34" s="131"/>
      <c r="G34" s="131"/>
      <c r="H34" s="131"/>
      <c r="I34" s="132"/>
    </row>
    <row r="35" spans="1:9" ht="48" customHeight="1" x14ac:dyDescent="0.4">
      <c r="A35" s="53" t="s">
        <v>31</v>
      </c>
      <c r="B35" s="50" t="s">
        <v>16</v>
      </c>
      <c r="C35" s="50" t="s">
        <v>56</v>
      </c>
      <c r="D35" s="76" t="s">
        <v>53</v>
      </c>
      <c r="E35" s="50" t="s">
        <v>40</v>
      </c>
      <c r="F35" s="51" t="s">
        <v>57</v>
      </c>
      <c r="G35" s="112" t="s">
        <v>9</v>
      </c>
      <c r="H35" s="107" t="s">
        <v>5</v>
      </c>
      <c r="I35" s="94" t="s">
        <v>34</v>
      </c>
    </row>
    <row r="36" spans="1:9" ht="24.9" customHeight="1" x14ac:dyDescent="0.4">
      <c r="A36" s="109" t="s">
        <v>15</v>
      </c>
      <c r="B36" s="85" t="s">
        <v>45</v>
      </c>
      <c r="C36" s="84">
        <v>0.44500000000000001</v>
      </c>
      <c r="D36" s="86" t="s">
        <v>18</v>
      </c>
      <c r="E36" s="23" t="s">
        <v>36</v>
      </c>
      <c r="F36" s="133">
        <v>5</v>
      </c>
      <c r="G36" s="113">
        <f>C36*$F$36</f>
        <v>2.2250000000000001</v>
      </c>
      <c r="H36" s="92">
        <v>0.9</v>
      </c>
      <c r="I36" s="87">
        <f>G36*H36</f>
        <v>2.0024999999999999</v>
      </c>
    </row>
    <row r="37" spans="1:9" ht="24.9" customHeight="1" x14ac:dyDescent="0.4">
      <c r="A37" s="110" t="s">
        <v>14</v>
      </c>
      <c r="B37" s="88" t="s">
        <v>21</v>
      </c>
      <c r="C37" s="89">
        <v>0.435</v>
      </c>
      <c r="D37" s="90" t="s">
        <v>20</v>
      </c>
      <c r="E37" s="104"/>
      <c r="F37" s="134"/>
      <c r="G37" s="114">
        <f t="shared" ref="G37:G38" si="3">C37*$F$36</f>
        <v>2.1749999999999998</v>
      </c>
      <c r="H37" s="93">
        <v>1</v>
      </c>
      <c r="I37" s="91">
        <f>G37*H37</f>
        <v>2.1749999999999998</v>
      </c>
    </row>
    <row r="38" spans="1:9" ht="24.9" customHeight="1" x14ac:dyDescent="0.4">
      <c r="A38" s="110" t="s">
        <v>27</v>
      </c>
      <c r="B38" s="88" t="s">
        <v>46</v>
      </c>
      <c r="C38" s="89">
        <v>0.12</v>
      </c>
      <c r="D38" s="90" t="s">
        <v>23</v>
      </c>
      <c r="E38" s="124"/>
      <c r="F38" s="134"/>
      <c r="G38" s="114">
        <f t="shared" si="3"/>
        <v>0.6</v>
      </c>
      <c r="H38" s="93">
        <v>1</v>
      </c>
      <c r="I38" s="91">
        <f>G38*H38</f>
        <v>0.6</v>
      </c>
    </row>
    <row r="39" spans="1:9" ht="24.9" customHeight="1" x14ac:dyDescent="0.4">
      <c r="A39" s="125"/>
      <c r="B39" s="126" t="s">
        <v>22</v>
      </c>
      <c r="C39" s="127">
        <f>SUM(C36:C38)</f>
        <v>1</v>
      </c>
      <c r="D39" s="125"/>
      <c r="E39" s="128"/>
      <c r="F39" s="128"/>
      <c r="G39" s="126">
        <v>5</v>
      </c>
      <c r="H39" s="128"/>
      <c r="I39" s="129">
        <f>SUM(I36:I38)</f>
        <v>4.7774999999999999</v>
      </c>
    </row>
    <row r="40" spans="1:9" ht="24.9" customHeight="1" x14ac:dyDescent="0.4">
      <c r="B40" s="1" t="s">
        <v>4</v>
      </c>
    </row>
    <row r="41" spans="1:9" ht="24.9" customHeight="1" x14ac:dyDescent="0.4">
      <c r="A41" s="105"/>
    </row>
  </sheetData>
  <mergeCells count="51">
    <mergeCell ref="A34:C34"/>
    <mergeCell ref="K10:K12"/>
    <mergeCell ref="M10:M12"/>
    <mergeCell ref="M13:M14"/>
    <mergeCell ref="M15:M16"/>
    <mergeCell ref="K22:K30"/>
    <mergeCell ref="M22:M30"/>
    <mergeCell ref="D20:M20"/>
    <mergeCell ref="A10:A12"/>
    <mergeCell ref="B10:B12"/>
    <mergeCell ref="C10:C12"/>
    <mergeCell ref="I10:I12"/>
    <mergeCell ref="J10:J12"/>
    <mergeCell ref="A13:A14"/>
    <mergeCell ref="B13:B14"/>
    <mergeCell ref="C13:C14"/>
    <mergeCell ref="A15:A16"/>
    <mergeCell ref="B15:B16"/>
    <mergeCell ref="C15:C16"/>
    <mergeCell ref="I15:I16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A22:A24"/>
    <mergeCell ref="B22:B24"/>
    <mergeCell ref="C22:C24"/>
    <mergeCell ref="A20:C20"/>
    <mergeCell ref="J22:J30"/>
    <mergeCell ref="A28:A30"/>
    <mergeCell ref="B28:B30"/>
    <mergeCell ref="C28:C30"/>
    <mergeCell ref="A25:A27"/>
    <mergeCell ref="B25:B27"/>
    <mergeCell ref="C25:C27"/>
    <mergeCell ref="D34:I34"/>
    <mergeCell ref="F36:F38"/>
    <mergeCell ref="L10:L12"/>
    <mergeCell ref="L13:L14"/>
    <mergeCell ref="L15:L16"/>
    <mergeCell ref="L22:L30"/>
    <mergeCell ref="J15:J16"/>
    <mergeCell ref="K13:K14"/>
    <mergeCell ref="K15:K16"/>
    <mergeCell ref="I13:I14"/>
    <mergeCell ref="J13:J14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배가솔</cp:lastModifiedBy>
  <cp:revision>1</cp:revision>
  <cp:lastPrinted>2020-10-05T01:32:56Z</cp:lastPrinted>
  <dcterms:created xsi:type="dcterms:W3CDTF">2020-08-11T07:59:09Z</dcterms:created>
  <dcterms:modified xsi:type="dcterms:W3CDTF">2022-03-02T04:58:13Z</dcterms:modified>
  <cp:version>1100.0100.01</cp:version>
</cp:coreProperties>
</file>