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7E972F20-83FB-413D-A37E-78B91AC62552}" xr6:coauthVersionLast="36" xr6:coauthVersionMax="36" xr10:uidLastSave="{00000000-0000-0000-0000-000000000000}"/>
  <bookViews>
    <workbookView xWindow="0" yWindow="0" windowWidth="28800" windowHeight="12180" tabRatio="788" xr2:uid="{00000000-000D-0000-FFFF-FFFF00000000}"/>
  </bookViews>
  <sheets>
    <sheet name="총괄" sheetId="1" r:id="rId1"/>
    <sheet name="산출근거_시장" sheetId="12" r:id="rId2"/>
    <sheet name="산출근거_법률" sheetId="11" r:id="rId3"/>
    <sheet name="산출근거_기술" sheetId="8" r:id="rId4"/>
    <sheet name="산출근거_재무" sheetId="10" r:id="rId5"/>
  </sheets>
  <definedNames>
    <definedName name="_xlnm.Print_Area" localSheetId="3">산출근거_기술!$A$1:$E$75</definedName>
    <definedName name="_xlnm.Print_Area" localSheetId="2">산출근거_법률!$A$1:$E$75</definedName>
    <definedName name="_xlnm.Print_Area" localSheetId="1">산출근거_시장!$A$1:$E$75</definedName>
    <definedName name="_xlnm.Print_Area" localSheetId="4">산출근거_재무!$A$1:$E$75</definedName>
    <definedName name="_xlnm.Print_Area" localSheetId="0">총괄!$A$1:$E$10</definedName>
    <definedName name="_xlnm.Print_Titles" localSheetId="3">산출근거_기술!$3:$4</definedName>
    <definedName name="_xlnm.Print_Titles" localSheetId="2">산출근거_법률!$3:$4</definedName>
    <definedName name="_xlnm.Print_Titles" localSheetId="1">산출근거_시장!$3:$4</definedName>
    <definedName name="_xlnm.Print_Titles" localSheetId="4">산출근거_재무!$3:$4</definedName>
  </definedNames>
  <calcPr calcId="191029"/>
</workbook>
</file>

<file path=xl/calcChain.xml><?xml version="1.0" encoding="utf-8"?>
<calcChain xmlns="http://schemas.openxmlformats.org/spreadsheetml/2006/main">
  <c r="C68" i="12" l="1"/>
  <c r="C65" i="12"/>
  <c r="C62" i="12"/>
  <c r="C59" i="12"/>
  <c r="C55" i="12"/>
  <c r="C51" i="12"/>
  <c r="C47" i="12"/>
  <c r="C42" i="12"/>
  <c r="C41" i="12"/>
  <c r="C36" i="12"/>
  <c r="H35" i="12"/>
  <c r="C35" i="12"/>
  <c r="C34" i="12"/>
  <c r="C33" i="12"/>
  <c r="C32" i="12"/>
  <c r="C31" i="12"/>
  <c r="H30" i="12"/>
  <c r="C30" i="12"/>
  <c r="C28" i="12" s="1"/>
  <c r="C29" i="12"/>
  <c r="C27" i="12"/>
  <c r="C68" i="11"/>
  <c r="C65" i="11"/>
  <c r="C62" i="11"/>
  <c r="C59" i="11"/>
  <c r="C55" i="11"/>
  <c r="C51" i="11"/>
  <c r="C47" i="11"/>
  <c r="C42" i="11"/>
  <c r="C41" i="11"/>
  <c r="C36" i="11"/>
  <c r="H35" i="11"/>
  <c r="C35" i="11"/>
  <c r="C34" i="11"/>
  <c r="C33" i="11" s="1"/>
  <c r="C32" i="11"/>
  <c r="C31" i="11"/>
  <c r="H30" i="11"/>
  <c r="C30" i="11"/>
  <c r="C29" i="11"/>
  <c r="C28" i="11"/>
  <c r="C27" i="11"/>
  <c r="C68" i="8"/>
  <c r="C65" i="8"/>
  <c r="C62" i="8"/>
  <c r="C59" i="8"/>
  <c r="C55" i="8"/>
  <c r="C51" i="8"/>
  <c r="C47" i="8"/>
  <c r="C42" i="8"/>
  <c r="C41" i="8" s="1"/>
  <c r="C36" i="8"/>
  <c r="H35" i="8"/>
  <c r="C35" i="8"/>
  <c r="C34" i="8"/>
  <c r="C32" i="8"/>
  <c r="C31" i="8"/>
  <c r="H30" i="8"/>
  <c r="C30" i="8"/>
  <c r="C29" i="8"/>
  <c r="C28" i="8"/>
  <c r="C27" i="8"/>
  <c r="C26" i="12" l="1"/>
  <c r="C24" i="12" s="1"/>
  <c r="C33" i="8"/>
  <c r="C26" i="8" s="1"/>
  <c r="C24" i="8" s="1"/>
  <c r="C26" i="11"/>
  <c r="C24" i="11" s="1"/>
  <c r="G10" i="12"/>
  <c r="H10" i="12" s="1"/>
  <c r="H14" i="12" s="1"/>
  <c r="C10" i="12" s="1"/>
  <c r="H9" i="12"/>
  <c r="H13" i="12" s="1"/>
  <c r="C9" i="12" s="1"/>
  <c r="G9" i="12"/>
  <c r="G8" i="12"/>
  <c r="H8" i="12" s="1"/>
  <c r="H12" i="12" s="1"/>
  <c r="C8" i="12" s="1"/>
  <c r="G10" i="11"/>
  <c r="H10" i="11" s="1"/>
  <c r="H14" i="11" s="1"/>
  <c r="C13" i="11" s="1"/>
  <c r="G9" i="11"/>
  <c r="H9" i="11" s="1"/>
  <c r="H13" i="11" s="1"/>
  <c r="C12" i="11" s="1"/>
  <c r="G8" i="11"/>
  <c r="H8" i="11" s="1"/>
  <c r="H12" i="11" s="1"/>
  <c r="C11" i="11" s="1"/>
  <c r="C68" i="10"/>
  <c r="C65" i="10"/>
  <c r="C62" i="10"/>
  <c r="C59" i="10"/>
  <c r="C55" i="10"/>
  <c r="C51" i="10"/>
  <c r="C47" i="10"/>
  <c r="C42" i="10"/>
  <c r="C41" i="10" s="1"/>
  <c r="C36" i="10"/>
  <c r="H35" i="10"/>
  <c r="C35" i="10" s="1"/>
  <c r="C34" i="10"/>
  <c r="C32" i="10"/>
  <c r="C31" i="10"/>
  <c r="H30" i="10"/>
  <c r="C30" i="10" s="1"/>
  <c r="C29" i="10"/>
  <c r="C27" i="10"/>
  <c r="G10" i="10"/>
  <c r="H10" i="10" s="1"/>
  <c r="H14" i="10" s="1"/>
  <c r="C19" i="10" s="1"/>
  <c r="G9" i="10"/>
  <c r="H9" i="10" s="1"/>
  <c r="H13" i="10" s="1"/>
  <c r="C18" i="10" s="1"/>
  <c r="G8" i="10"/>
  <c r="H8" i="10" s="1"/>
  <c r="H12" i="10" s="1"/>
  <c r="C17" i="10" s="1"/>
  <c r="G10" i="8"/>
  <c r="H10" i="8" s="1"/>
  <c r="H14" i="8" s="1"/>
  <c r="C16" i="8" s="1"/>
  <c r="G9" i="8"/>
  <c r="H9" i="8" s="1"/>
  <c r="H13" i="8" s="1"/>
  <c r="C15" i="8" s="1"/>
  <c r="G8" i="8"/>
  <c r="H8" i="8" s="1"/>
  <c r="H12" i="8" s="1"/>
  <c r="C14" i="8" s="1"/>
  <c r="C5" i="12" l="1"/>
  <c r="C71" i="12" s="1"/>
  <c r="C73" i="12" s="1"/>
  <c r="C75" i="12" s="1"/>
  <c r="C33" i="10"/>
  <c r="C28" i="10"/>
  <c r="C26" i="10" s="1"/>
  <c r="C24" i="10" s="1"/>
  <c r="C5" i="10"/>
  <c r="C71" i="10" l="1"/>
  <c r="C73" i="10" s="1"/>
  <c r="C75" i="10" s="1"/>
  <c r="B3" i="10" l="1"/>
  <c r="C5" i="11" l="1"/>
  <c r="C71" i="11" s="1"/>
  <c r="C73" i="11" l="1"/>
  <c r="C75" i="11" s="1"/>
  <c r="C5" i="8"/>
  <c r="C71" i="8" s="1"/>
  <c r="C73" i="8" s="1"/>
  <c r="C75" i="8" s="1"/>
  <c r="B3" i="12"/>
  <c r="B3" i="11"/>
  <c r="C8" i="1" l="1"/>
  <c r="B3" i="8"/>
  <c r="C9" i="1" l="1"/>
  <c r="C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COMTREE</author>
  </authors>
  <commentList>
    <comment ref="D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KIND: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부가가치세법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공급하는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용역에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김종국</author>
  </authors>
  <commentList>
    <comment ref="C7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KIND:
</t>
        </r>
        <r>
          <rPr>
            <sz val="9"/>
            <color indexed="81"/>
            <rFont val="돋움"/>
            <family val="3"/>
            <charset val="129"/>
          </rPr>
          <t>부가가치세법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공급하는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용역에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적용함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김종국</author>
  </authors>
  <commentList>
    <comment ref="C7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KIND:
</t>
        </r>
        <r>
          <rPr>
            <sz val="9"/>
            <color indexed="81"/>
            <rFont val="돋움"/>
            <family val="3"/>
            <charset val="129"/>
          </rPr>
          <t>부가가치세법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공급하는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용역에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적용함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김종국</author>
  </authors>
  <commentList>
    <comment ref="C73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 xml:space="preserve">KIND:
</t>
        </r>
        <r>
          <rPr>
            <sz val="9"/>
            <color indexed="81"/>
            <rFont val="돋움"/>
            <family val="3"/>
            <charset val="129"/>
          </rPr>
          <t>부가가치세법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공급하는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용역에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적용함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김종국</author>
  </authors>
  <commentList>
    <comment ref="C73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 xml:space="preserve">KIND:
</t>
        </r>
        <r>
          <rPr>
            <sz val="9"/>
            <color indexed="81"/>
            <rFont val="돋움"/>
            <family val="3"/>
            <charset val="129"/>
          </rPr>
          <t>부가가치세법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공급하는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용역에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적용함</t>
        </r>
      </text>
    </comment>
  </commentList>
</comments>
</file>

<file path=xl/sharedStrings.xml><?xml version="1.0" encoding="utf-8"?>
<sst xmlns="http://schemas.openxmlformats.org/spreadsheetml/2006/main" count="383" uniqueCount="99">
  <si>
    <t>구   분</t>
    <phoneticPr fontId="2" type="noConversion"/>
  </si>
  <si>
    <t>금    액</t>
    <phoneticPr fontId="2" type="noConversion"/>
  </si>
  <si>
    <t>비    고</t>
    <phoneticPr fontId="2" type="noConversion"/>
  </si>
  <si>
    <t xml:space="preserve"> 1. 인건비</t>
    <phoneticPr fontId="2" type="noConversion"/>
  </si>
  <si>
    <t xml:space="preserve"> 2. 직접경비</t>
    <phoneticPr fontId="2" type="noConversion"/>
  </si>
  <si>
    <t xml:space="preserve">   가) 현지조사비(여비)</t>
    <phoneticPr fontId="2" type="noConversion"/>
  </si>
  <si>
    <t xml:space="preserve">      - 일     비</t>
    <phoneticPr fontId="2" type="noConversion"/>
  </si>
  <si>
    <t xml:space="preserve">      - 숙 박 비</t>
    <phoneticPr fontId="2" type="noConversion"/>
  </si>
  <si>
    <t xml:space="preserve">      - 식     비</t>
    <phoneticPr fontId="2" type="noConversion"/>
  </si>
  <si>
    <t xml:space="preserve">      - 일반관리비</t>
    <phoneticPr fontId="2" type="noConversion"/>
  </si>
  <si>
    <t xml:space="preserve">      - 이       윤</t>
    <phoneticPr fontId="2" type="noConversion"/>
  </si>
  <si>
    <t xml:space="preserve">       총          계</t>
    <phoneticPr fontId="2" type="noConversion"/>
  </si>
  <si>
    <t xml:space="preserve">      합         계</t>
    <phoneticPr fontId="2" type="noConversion"/>
  </si>
  <si>
    <t xml:space="preserve">   바) 외주용역비</t>
    <phoneticPr fontId="2" type="noConversion"/>
  </si>
  <si>
    <t xml:space="preserve"> 인건비 + 직접경비 + 일반관리비 + 이윤</t>
    <phoneticPr fontId="2" type="noConversion"/>
  </si>
  <si>
    <t xml:space="preserve"> 공급가액의 10%</t>
    <phoneticPr fontId="2" type="noConversion"/>
  </si>
  <si>
    <t xml:space="preserve"> 공급가액 + 부가가치세</t>
    <phoneticPr fontId="2" type="noConversion"/>
  </si>
  <si>
    <t>인건비</t>
    <phoneticPr fontId="2" type="noConversion"/>
  </si>
  <si>
    <t>할증</t>
    <phoneticPr fontId="2" type="noConversion"/>
  </si>
  <si>
    <t xml:space="preserve">    * 기획재정부 "예정가격작성기준" 제26조 및 별표5에 따른 기준단가 적용  </t>
    <phoneticPr fontId="2" type="noConversion"/>
  </si>
  <si>
    <t xml:space="preserve">      각 연구원 단가는 상여금 400%, 퇴직급여 100% 반영</t>
    <phoneticPr fontId="2" type="noConversion"/>
  </si>
  <si>
    <t xml:space="preserve">      (연구원 기준단가 * 17/12 적용)</t>
    <phoneticPr fontId="2" type="noConversion"/>
  </si>
  <si>
    <t xml:space="preserve">   마) 회  의  비</t>
    <phoneticPr fontId="2" type="noConversion"/>
  </si>
  <si>
    <t xml:space="preserve">      - 참석수당</t>
    <phoneticPr fontId="2" type="noConversion"/>
  </si>
  <si>
    <t xml:space="preserve">      - 회의경비 </t>
    <phoneticPr fontId="2" type="noConversion"/>
  </si>
  <si>
    <t xml:space="preserve">   나) 보고서 인쇄비</t>
    <phoneticPr fontId="2" type="noConversion"/>
  </si>
  <si>
    <t xml:space="preserve">    o 전산소모품구입비</t>
    <phoneticPr fontId="2" type="noConversion"/>
  </si>
  <si>
    <t xml:space="preserve">    o 전산용지</t>
    <phoneticPr fontId="2" type="noConversion"/>
  </si>
  <si>
    <t xml:space="preserve">   라) 교통통신비</t>
    <phoneticPr fontId="2" type="noConversion"/>
  </si>
  <si>
    <t xml:space="preserve">      - 국제전화료</t>
    <phoneticPr fontId="2" type="noConversion"/>
  </si>
  <si>
    <t xml:space="preserve">    o 최종보고서 인쇄비</t>
    <phoneticPr fontId="2" type="noConversion"/>
  </si>
  <si>
    <t xml:space="preserve">      - 내용</t>
    <phoneticPr fontId="2" type="noConversion"/>
  </si>
  <si>
    <t xml:space="preserve">      - 표지출력/제본</t>
    <phoneticPr fontId="2" type="noConversion"/>
  </si>
  <si>
    <t xml:space="preserve">    * 18년도 예산안작성 세부지침 및 국외여행 여비기준(5급) 적용. 숙박비는 정액(상한액의 85%, 달러)적용</t>
    <phoneticPr fontId="2" type="noConversion"/>
  </si>
  <si>
    <t xml:space="preserve">      - 번역비</t>
    <phoneticPr fontId="2" type="noConversion"/>
  </si>
  <si>
    <t xml:space="preserve">    o 지반조사</t>
    <phoneticPr fontId="2" type="noConversion"/>
  </si>
  <si>
    <t xml:space="preserve">   o (법률자문)책임연구원</t>
    <phoneticPr fontId="2" type="noConversion"/>
  </si>
  <si>
    <t xml:space="preserve">   o (법률자문)연   구   원</t>
    <phoneticPr fontId="2" type="noConversion"/>
  </si>
  <si>
    <t xml:space="preserve">   o (법률자문)연구보조원</t>
    <phoneticPr fontId="2" type="noConversion"/>
  </si>
  <si>
    <t xml:space="preserve">   o (기술자문)책임연구원</t>
    <phoneticPr fontId="2" type="noConversion"/>
  </si>
  <si>
    <t xml:space="preserve">   o (기술자문)연   구   원</t>
    <phoneticPr fontId="2" type="noConversion"/>
  </si>
  <si>
    <t xml:space="preserve">   o (기술자문)연구보조원</t>
    <phoneticPr fontId="2" type="noConversion"/>
  </si>
  <si>
    <t xml:space="preserve">   o (재무자문)책임연구원</t>
    <phoneticPr fontId="2" type="noConversion"/>
  </si>
  <si>
    <t xml:space="preserve">   o (재무자문)연   구   원</t>
    <phoneticPr fontId="2" type="noConversion"/>
  </si>
  <si>
    <t xml:space="preserve">   o (재무자문)연구보조원</t>
    <phoneticPr fontId="2" type="noConversion"/>
  </si>
  <si>
    <t xml:space="preserve"> 3. 사업주 제공분 공제</t>
    <phoneticPr fontId="2" type="noConversion"/>
  </si>
  <si>
    <t xml:space="preserve">      - 인건비</t>
    <phoneticPr fontId="2" type="noConversion"/>
  </si>
  <si>
    <t xml:space="preserve">    o 항 공 료-1차</t>
    <phoneticPr fontId="2" type="noConversion"/>
  </si>
  <si>
    <t xml:space="preserve">    o 체 재 비-1차</t>
    <phoneticPr fontId="2" type="noConversion"/>
  </si>
  <si>
    <t xml:space="preserve">    o 항 공 료-2차</t>
    <phoneticPr fontId="2" type="noConversion"/>
  </si>
  <si>
    <t xml:space="preserve">    o 체 재 비-2차</t>
    <phoneticPr fontId="2" type="noConversion"/>
  </si>
  <si>
    <r>
      <t xml:space="preserve">    * 항공료는 대한항공 평균운임</t>
    </r>
    <r>
      <rPr>
        <sz val="11"/>
        <color rgb="FF0070C0"/>
        <rFont val="돋움"/>
        <family val="3"/>
        <charset val="129"/>
      </rPr>
      <t xml:space="preserve"> </t>
    </r>
    <r>
      <rPr>
        <sz val="11"/>
        <rFont val="돋움"/>
        <family val="3"/>
        <charset val="129"/>
      </rPr>
      <t xml:space="preserve">적용 </t>
    </r>
    <phoneticPr fontId="2" type="noConversion"/>
  </si>
  <si>
    <t xml:space="preserve">   o (시장분석)책임연구원</t>
    <phoneticPr fontId="2" type="noConversion"/>
  </si>
  <si>
    <t xml:space="preserve">   o (시장분석)연   구   원</t>
    <phoneticPr fontId="2" type="noConversion"/>
  </si>
  <si>
    <t xml:space="preserve">   o (시장분석)연구보조원</t>
    <phoneticPr fontId="2" type="noConversion"/>
  </si>
  <si>
    <t>비고</t>
    <phoneticPr fontId="2" type="noConversion"/>
  </si>
  <si>
    <t>금   액</t>
    <phoneticPr fontId="2" type="noConversion"/>
  </si>
  <si>
    <t xml:space="preserve"> 4. 일반관리비</t>
    <phoneticPr fontId="2" type="noConversion"/>
  </si>
  <si>
    <t xml:space="preserve"> 5. 이      윤</t>
    <phoneticPr fontId="2" type="noConversion"/>
  </si>
  <si>
    <t xml:space="preserve"> 6. 공급가액</t>
    <phoneticPr fontId="2" type="noConversion"/>
  </si>
  <si>
    <t xml:space="preserve"> 7. 부가가치세</t>
    <phoneticPr fontId="2" type="noConversion"/>
  </si>
  <si>
    <t xml:space="preserve">   다) 전산처리비</t>
    <phoneticPr fontId="2" type="noConversion"/>
  </si>
  <si>
    <t>(별지 제 19호 서식)</t>
    <phoneticPr fontId="2" type="noConversion"/>
  </si>
  <si>
    <t>(별지 제 19호 서식)</t>
    <phoneticPr fontId="2" type="noConversion"/>
  </si>
  <si>
    <t xml:space="preserve"> 부가가치세</t>
    <phoneticPr fontId="2" type="noConversion"/>
  </si>
  <si>
    <t xml:space="preserve"> 외주용역비</t>
    <phoneticPr fontId="2" type="noConversion"/>
  </si>
  <si>
    <t>ㅁ 사업비 내역서</t>
    <phoneticPr fontId="2" type="noConversion"/>
  </si>
  <si>
    <t>항공료 산정 기준</t>
    <phoneticPr fontId="2" type="noConversion"/>
  </si>
  <si>
    <t>국외 여비 산정 기준</t>
    <phoneticPr fontId="2" type="noConversion"/>
  </si>
  <si>
    <t>적용인건비</t>
    <phoneticPr fontId="2" type="noConversion"/>
  </si>
  <si>
    <t>환율</t>
    <phoneticPr fontId="2" type="noConversion"/>
  </si>
  <si>
    <t>2인 * 6일 * USD 30/일 * 환율 1,466.6원/USD</t>
    <phoneticPr fontId="2" type="noConversion"/>
  </si>
  <si>
    <t>2인 * 6일 * USD 37/일 * 환율 1,466.6원/USD</t>
    <phoneticPr fontId="2" type="noConversion"/>
  </si>
  <si>
    <t>2인 * 1회 * 1,055,797원(왕복)</t>
    <phoneticPr fontId="2" type="noConversion"/>
  </si>
  <si>
    <t>2인 * 1회(5박 6일 기준)</t>
  </si>
  <si>
    <t>2인 * 5일 * USD 68.85/일 * 환율 1,466.6원/USD</t>
    <phoneticPr fontId="2" type="noConversion"/>
  </si>
  <si>
    <t>근거자료 #1</t>
    <phoneticPr fontId="2" type="noConversion"/>
  </si>
  <si>
    <t>근거자료 #2</t>
    <phoneticPr fontId="2" type="noConversion"/>
  </si>
  <si>
    <t>근거자료 #3</t>
    <phoneticPr fontId="2" type="noConversion"/>
  </si>
  <si>
    <t>학술연구용역인건비 기준단가(당해년도 기준 적용)</t>
    <phoneticPr fontId="2" type="noConversion"/>
  </si>
  <si>
    <t>인원</t>
    <phoneticPr fontId="2" type="noConversion"/>
  </si>
  <si>
    <t>개월수</t>
    <phoneticPr fontId="2" type="noConversion"/>
  </si>
  <si>
    <t>적용인건비</t>
    <phoneticPr fontId="2" type="noConversion"/>
  </si>
  <si>
    <t>참여율</t>
    <phoneticPr fontId="2" type="noConversion"/>
  </si>
  <si>
    <r>
      <t xml:space="preserve"> 인건비 및 직접경비의 </t>
    </r>
    <r>
      <rPr>
        <sz val="11"/>
        <color rgb="FF0000FF"/>
        <rFont val="돋움"/>
        <family val="3"/>
        <charset val="129"/>
      </rPr>
      <t>5%</t>
    </r>
    <r>
      <rPr>
        <sz val="11"/>
        <rFont val="돋움"/>
        <family val="3"/>
        <charset val="129"/>
      </rPr>
      <t xml:space="preserve"> 이내 적용</t>
    </r>
    <phoneticPr fontId="2" type="noConversion"/>
  </si>
  <si>
    <r>
      <t xml:space="preserve"> 인건비, 직접경비 및 일반관리비의 </t>
    </r>
    <r>
      <rPr>
        <sz val="11"/>
        <color rgb="FF0000FF"/>
        <rFont val="돋움"/>
        <family val="3"/>
        <charset val="129"/>
      </rPr>
      <t>5%</t>
    </r>
    <r>
      <rPr>
        <sz val="11"/>
        <rFont val="돋움"/>
        <family val="3"/>
        <charset val="129"/>
      </rPr>
      <t xml:space="preserve"> 이내 적용</t>
    </r>
    <phoneticPr fontId="2" type="noConversion"/>
  </si>
  <si>
    <r>
      <t xml:space="preserve"> 공급가액의 </t>
    </r>
    <r>
      <rPr>
        <sz val="11"/>
        <color rgb="FF0000FF"/>
        <rFont val="돋움"/>
        <family val="3"/>
        <charset val="129"/>
      </rPr>
      <t>10%</t>
    </r>
    <phoneticPr fontId="2" type="noConversion"/>
  </si>
  <si>
    <r>
      <t xml:space="preserve">    * 환율은 </t>
    </r>
    <r>
      <rPr>
        <sz val="11"/>
        <color rgb="FF0000FF"/>
        <rFont val="돋움"/>
        <family val="3"/>
        <charset val="129"/>
      </rPr>
      <t>'25.01.03</t>
    </r>
    <r>
      <rPr>
        <sz val="11"/>
        <color theme="1"/>
        <rFont val="돋움"/>
        <family val="3"/>
        <charset val="129"/>
      </rPr>
      <t xml:space="preserve"> (작성 기준일 외환은행 매매기준율/최초기준, </t>
    </r>
    <r>
      <rPr>
        <sz val="11"/>
        <color rgb="FF0000FF"/>
        <rFont val="돋움"/>
        <family val="3"/>
        <charset val="129"/>
      </rPr>
      <t>1,466.60원</t>
    </r>
    <r>
      <rPr>
        <sz val="11"/>
        <color theme="1"/>
        <rFont val="돋움"/>
        <family val="3"/>
        <charset val="129"/>
      </rPr>
      <t>)</t>
    </r>
    <phoneticPr fontId="2" type="noConversion"/>
  </si>
  <si>
    <r>
      <t xml:space="preserve">ㅇ 사업명 : </t>
    </r>
    <r>
      <rPr>
        <b/>
        <sz val="14"/>
        <color rgb="FF0000FF"/>
        <rFont val="돋움"/>
        <family val="3"/>
        <charset val="129"/>
      </rPr>
      <t>OO국가 OOO OOOO</t>
    </r>
    <phoneticPr fontId="2" type="noConversion"/>
  </si>
  <si>
    <r>
      <rPr>
        <i/>
        <sz val="11"/>
        <color rgb="FF0000FF"/>
        <rFont val="돋움"/>
        <family val="3"/>
        <charset val="129"/>
      </rPr>
      <t>예시)</t>
    </r>
    <r>
      <rPr>
        <sz val="11"/>
        <color rgb="FF0000FF"/>
        <rFont val="돋움"/>
        <family val="3"/>
        <charset val="129"/>
      </rPr>
      <t xml:space="preserve">  5인 * 2회 * 30,000원 </t>
    </r>
    <phoneticPr fontId="2" type="noConversion"/>
  </si>
  <si>
    <r>
      <rPr>
        <i/>
        <sz val="11"/>
        <color rgb="FF0000FF"/>
        <rFont val="돋움"/>
        <family val="3"/>
        <charset val="129"/>
      </rPr>
      <t>예시)</t>
    </r>
    <r>
      <rPr>
        <sz val="11"/>
        <color rgb="FF0000FF"/>
        <rFont val="돋움"/>
        <family val="3"/>
        <charset val="129"/>
      </rPr>
      <t xml:space="preserve">  경인쇄, 16절, 10부, 400면 기준</t>
    </r>
    <phoneticPr fontId="2" type="noConversion"/>
  </si>
  <si>
    <t xml:space="preserve"> 부가세 포함</t>
    <phoneticPr fontId="2" type="noConversion"/>
  </si>
  <si>
    <r>
      <rPr>
        <sz val="11"/>
        <color rgb="FF0000FF"/>
        <rFont val="돋움"/>
        <family val="3"/>
        <charset val="129"/>
      </rPr>
      <t>0인 * 6개월</t>
    </r>
    <r>
      <rPr>
        <sz val="11"/>
        <rFont val="돋움"/>
        <family val="3"/>
        <charset val="129"/>
      </rPr>
      <t xml:space="preserve"> * 5,250,030원/월(</t>
    </r>
    <r>
      <rPr>
        <sz val="11"/>
        <color rgb="FF0000FF"/>
        <rFont val="돋움"/>
        <family val="3"/>
        <charset val="129"/>
      </rPr>
      <t>참여율 70%</t>
    </r>
    <r>
      <rPr>
        <sz val="11"/>
        <rFont val="돋움"/>
        <family val="3"/>
        <charset val="129"/>
      </rPr>
      <t>)</t>
    </r>
    <phoneticPr fontId="2" type="noConversion"/>
  </si>
  <si>
    <r>
      <rPr>
        <sz val="11"/>
        <color rgb="FF0000FF"/>
        <rFont val="돋움"/>
        <family val="3"/>
        <charset val="129"/>
      </rPr>
      <t>0인 * 6개월</t>
    </r>
    <r>
      <rPr>
        <sz val="11"/>
        <rFont val="돋움"/>
        <family val="3"/>
        <charset val="129"/>
      </rPr>
      <t xml:space="preserve"> * 4,025,653원/월(</t>
    </r>
    <r>
      <rPr>
        <sz val="11"/>
        <color rgb="FF0000FF"/>
        <rFont val="돋움"/>
        <family val="3"/>
        <charset val="129"/>
      </rPr>
      <t>참여율 30%</t>
    </r>
    <r>
      <rPr>
        <sz val="11"/>
        <rFont val="돋움"/>
        <family val="3"/>
        <charset val="129"/>
      </rPr>
      <t>)</t>
    </r>
    <phoneticPr fontId="2" type="noConversion"/>
  </si>
  <si>
    <r>
      <t>0인 * 0개월</t>
    </r>
    <r>
      <rPr>
        <sz val="11"/>
        <color theme="1"/>
        <rFont val="돋움"/>
        <family val="3"/>
        <charset val="129"/>
      </rPr>
      <t xml:space="preserve"> * 2,691,013원/월</t>
    </r>
    <r>
      <rPr>
        <sz val="11"/>
        <color rgb="FF0000FF"/>
        <rFont val="돋움"/>
        <family val="3"/>
        <charset val="129"/>
      </rPr>
      <t>(참여율 00%)</t>
    </r>
    <phoneticPr fontId="2" type="noConversion"/>
  </si>
  <si>
    <r>
      <rPr>
        <sz val="11"/>
        <color rgb="FF0000FF"/>
        <rFont val="돋움"/>
        <family val="3"/>
        <charset val="129"/>
      </rPr>
      <t>0인 * 6개월</t>
    </r>
    <r>
      <rPr>
        <sz val="11"/>
        <rFont val="돋움"/>
        <family val="3"/>
        <charset val="129"/>
      </rPr>
      <t xml:space="preserve"> * 4,025,653원/월(</t>
    </r>
    <r>
      <rPr>
        <sz val="11"/>
        <color rgb="FF0000FF"/>
        <rFont val="돋움"/>
        <family val="3"/>
        <charset val="129"/>
      </rPr>
      <t>참여율 32%</t>
    </r>
    <r>
      <rPr>
        <sz val="11"/>
        <rFont val="돋움"/>
        <family val="3"/>
        <charset val="129"/>
      </rPr>
      <t>)</t>
    </r>
    <phoneticPr fontId="2" type="noConversion"/>
  </si>
  <si>
    <r>
      <rPr>
        <sz val="11"/>
        <color rgb="FF0000FF"/>
        <rFont val="돋움"/>
        <family val="3"/>
        <charset val="129"/>
      </rPr>
      <t>0인 * 6개월</t>
    </r>
    <r>
      <rPr>
        <sz val="11"/>
        <rFont val="돋움"/>
        <family val="3"/>
        <charset val="129"/>
      </rPr>
      <t xml:space="preserve"> * 5,250,030원/월(</t>
    </r>
    <r>
      <rPr>
        <sz val="11"/>
        <color rgb="FF0000FF"/>
        <rFont val="돋움"/>
        <family val="3"/>
        <charset val="129"/>
      </rPr>
      <t>참여율 100%</t>
    </r>
    <r>
      <rPr>
        <sz val="11"/>
        <rFont val="돋움"/>
        <family val="3"/>
        <charset val="129"/>
      </rPr>
      <t>)</t>
    </r>
    <phoneticPr fontId="2" type="noConversion"/>
  </si>
  <si>
    <r>
      <rPr>
        <sz val="11"/>
        <color rgb="FF0000FF"/>
        <rFont val="돋움"/>
        <family val="3"/>
        <charset val="129"/>
      </rPr>
      <t>0인 * 6개월</t>
    </r>
    <r>
      <rPr>
        <sz val="11"/>
        <rFont val="돋움"/>
        <family val="3"/>
        <charset val="129"/>
      </rPr>
      <t xml:space="preserve"> * 4,025,653원/월(</t>
    </r>
    <r>
      <rPr>
        <sz val="11"/>
        <color rgb="FF0000FF"/>
        <rFont val="돋움"/>
        <family val="3"/>
        <charset val="129"/>
      </rPr>
      <t>참여율 39%</t>
    </r>
    <r>
      <rPr>
        <sz val="11"/>
        <rFont val="돋움"/>
        <family val="3"/>
        <charset val="129"/>
      </rPr>
      <t>)</t>
    </r>
    <phoneticPr fontId="2" type="noConversion"/>
  </si>
  <si>
    <r>
      <rPr>
        <sz val="11"/>
        <color rgb="FF0000FF"/>
        <rFont val="돋움"/>
        <family val="3"/>
        <charset val="129"/>
      </rPr>
      <t>0인 * 6개월</t>
    </r>
    <r>
      <rPr>
        <sz val="11"/>
        <rFont val="돋움"/>
        <family val="3"/>
        <charset val="129"/>
      </rPr>
      <t xml:space="preserve"> * 4,025,653원/월(</t>
    </r>
    <r>
      <rPr>
        <sz val="11"/>
        <color rgb="FF0000FF"/>
        <rFont val="돋움"/>
        <family val="3"/>
        <charset val="129"/>
      </rPr>
      <t>참여율 56%</t>
    </r>
    <r>
      <rPr>
        <sz val="11"/>
        <rFont val="돋움"/>
        <family val="3"/>
        <charset val="129"/>
      </rPr>
      <t>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</si>
</sst>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0.000"/>
    <numFmt numFmtId="177" formatCode="_-* #,##0_-;\-* #,##0_-;_-* &quot;-&quot;??_-;_-@_-"/>
    <numFmt numFmtId="178" formatCode="#,##0_);[Red]\(#,##0\)"/>
    <numFmt numFmtId="179" formatCode="_-* #,##0.00_-;\-* #,##0.00_-;_-* &quot;-&quot;_-;_-@_-"/>
    <numFmt numFmtId="180" formatCode="_-* #,##0.0_-;\-* #,##0.0_-;_-* &quot;-&quot;?_-;_-@_-"/>
    <numFmt numFmtId="181" formatCode="_-* #,##0.0_-;\-* #,##0.0_-;_-* &quot;-&quot;_-;_-@_-"/>
    <numFmt numFmtId="182" formatCode="0.0%"/>
    <numFmt numFmtId="183" formatCode="#,##0_ "/>
  </numFmts>
  <fonts count="23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14"/>
      <name val="돋움"/>
      <family val="3"/>
      <charset val="129"/>
    </font>
    <font>
      <sz val="11"/>
      <color rgb="FFFF0000"/>
      <name val="돋움"/>
      <family val="3"/>
      <charset val="129"/>
    </font>
    <font>
      <b/>
      <sz val="16"/>
      <name val="돋움"/>
      <family val="3"/>
      <charset val="129"/>
    </font>
    <font>
      <sz val="11"/>
      <color rgb="FF0070C0"/>
      <name val="돋움"/>
      <family val="3"/>
      <charset val="129"/>
    </font>
    <font>
      <sz val="10"/>
      <name val="돋움"/>
      <family val="3"/>
      <charset val="129"/>
    </font>
    <font>
      <b/>
      <sz val="16"/>
      <color theme="0"/>
      <name val="나눔고딕"/>
      <family val="3"/>
      <charset val="129"/>
    </font>
    <font>
      <sz val="12"/>
      <color rgb="FF000000"/>
      <name val="돋움"/>
      <family val="3"/>
      <charset val="129"/>
    </font>
    <font>
      <sz val="11"/>
      <color rgb="FF000000"/>
      <name val="돋움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name val="맑은 고딕"/>
      <family val="3"/>
      <charset val="129"/>
      <scheme val="minor"/>
    </font>
    <font>
      <b/>
      <sz val="10"/>
      <name val="돋움"/>
      <family val="3"/>
      <charset val="129"/>
    </font>
    <font>
      <sz val="11"/>
      <color rgb="FF0000FF"/>
      <name val="돋움"/>
      <family val="3"/>
      <charset val="129"/>
    </font>
    <font>
      <sz val="11"/>
      <color theme="1"/>
      <name val="돋움"/>
      <family val="3"/>
      <charset val="129"/>
    </font>
    <font>
      <b/>
      <sz val="14"/>
      <color rgb="FF0000FF"/>
      <name val="돋움"/>
      <family val="3"/>
      <charset val="129"/>
    </font>
    <font>
      <i/>
      <sz val="11"/>
      <color rgb="FF0000FF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>
      <alignment vertical="center"/>
    </xf>
    <xf numFmtId="41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41" fontId="0" fillId="0" borderId="0" xfId="1" applyFont="1">
      <alignment vertical="center"/>
    </xf>
    <xf numFmtId="0" fontId="4" fillId="0" borderId="2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8" xfId="0" applyFont="1" applyBorder="1">
      <alignment vertical="center"/>
    </xf>
    <xf numFmtId="41" fontId="4" fillId="0" borderId="10" xfId="0" applyNumberFormat="1" applyFont="1" applyBorder="1">
      <alignment vertical="center"/>
    </xf>
    <xf numFmtId="0" fontId="4" fillId="0" borderId="0" xfId="0" applyFont="1">
      <alignment vertical="center"/>
    </xf>
    <xf numFmtId="9" fontId="0" fillId="0" borderId="0" xfId="2" applyFont="1">
      <alignment vertical="center"/>
    </xf>
    <xf numFmtId="41" fontId="4" fillId="0" borderId="11" xfId="0" applyNumberFormat="1" applyFont="1" applyBorder="1">
      <alignment vertical="center"/>
    </xf>
    <xf numFmtId="0" fontId="0" fillId="0" borderId="3" xfId="0" applyBorder="1">
      <alignment vertical="center"/>
    </xf>
    <xf numFmtId="178" fontId="0" fillId="0" borderId="0" xfId="1" applyNumberFormat="1" applyFont="1">
      <alignment vertical="center"/>
    </xf>
    <xf numFmtId="178" fontId="0" fillId="0" borderId="0" xfId="2" applyNumberFormat="1" applyFont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0" xfId="0" applyFont="1">
      <alignment vertical="center"/>
    </xf>
    <xf numFmtId="43" fontId="10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left" vertical="center"/>
    </xf>
    <xf numFmtId="41" fontId="10" fillId="0" borderId="0" xfId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81" fontId="0" fillId="0" borderId="0" xfId="1" applyNumberFormat="1" applyFont="1" applyAlignment="1">
      <alignment horizontal="center" vertical="center"/>
    </xf>
    <xf numFmtId="182" fontId="0" fillId="0" borderId="0" xfId="2" applyNumberFormat="1" applyFont="1" applyAlignment="1">
      <alignment horizontal="center" vertical="center"/>
    </xf>
    <xf numFmtId="9" fontId="0" fillId="0" borderId="0" xfId="0" applyNumberFormat="1">
      <alignment vertical="center"/>
    </xf>
    <xf numFmtId="43" fontId="0" fillId="0" borderId="0" xfId="0" applyNumberFormat="1">
      <alignment vertical="center"/>
    </xf>
    <xf numFmtId="178" fontId="0" fillId="0" borderId="0" xfId="0" applyNumberFormat="1">
      <alignment vertical="center"/>
    </xf>
    <xf numFmtId="180" fontId="0" fillId="0" borderId="0" xfId="0" applyNumberFormat="1">
      <alignment vertical="center"/>
    </xf>
    <xf numFmtId="2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2" borderId="0" xfId="0" applyFont="1" applyFill="1">
      <alignment vertical="center"/>
    </xf>
    <xf numFmtId="0" fontId="0" fillId="2" borderId="0" xfId="0" applyFill="1">
      <alignment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0" xfId="0" applyBorder="1" applyAlignment="1">
      <alignment vertical="center" wrapText="1"/>
    </xf>
    <xf numFmtId="0" fontId="0" fillId="0" borderId="23" xfId="0" applyBorder="1">
      <alignment vertical="center"/>
    </xf>
    <xf numFmtId="0" fontId="17" fillId="0" borderId="0" xfId="0" applyFont="1">
      <alignment vertical="center"/>
    </xf>
    <xf numFmtId="0" fontId="18" fillId="0" borderId="26" xfId="0" applyFont="1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10" fillId="0" borderId="28" xfId="0" applyFont="1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28" xfId="0" applyBorder="1" applyAlignment="1">
      <alignment horizontal="center" vertical="center"/>
    </xf>
    <xf numFmtId="179" fontId="0" fillId="0" borderId="28" xfId="0" applyNumberFormat="1" applyBorder="1">
      <alignment vertical="center"/>
    </xf>
    <xf numFmtId="41" fontId="0" fillId="0" borderId="0" xfId="1" applyFont="1" applyBorder="1">
      <alignment vertical="center"/>
    </xf>
    <xf numFmtId="0" fontId="0" fillId="0" borderId="28" xfId="0" applyBorder="1">
      <alignment vertical="center"/>
    </xf>
    <xf numFmtId="43" fontId="0" fillId="0" borderId="30" xfId="0" applyNumberFormat="1" applyBorder="1">
      <alignment vertical="center"/>
    </xf>
    <xf numFmtId="43" fontId="0" fillId="0" borderId="31" xfId="0" applyNumberFormat="1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18" fillId="0" borderId="34" xfId="0" applyFont="1" applyBorder="1">
      <alignment vertical="center"/>
    </xf>
    <xf numFmtId="0" fontId="0" fillId="0" borderId="34" xfId="0" applyBorder="1">
      <alignment vertical="center"/>
    </xf>
    <xf numFmtId="0" fontId="0" fillId="0" borderId="24" xfId="0" applyBorder="1">
      <alignment vertical="center"/>
    </xf>
    <xf numFmtId="43" fontId="0" fillId="0" borderId="28" xfId="0" applyNumberFormat="1" applyBorder="1">
      <alignment vertical="center"/>
    </xf>
    <xf numFmtId="0" fontId="0" fillId="0" borderId="30" xfId="0" applyBorder="1">
      <alignment vertical="center"/>
    </xf>
    <xf numFmtId="0" fontId="0" fillId="0" borderId="25" xfId="0" applyBorder="1">
      <alignment vertical="center"/>
    </xf>
    <xf numFmtId="178" fontId="0" fillId="0" borderId="28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183" fontId="0" fillId="0" borderId="0" xfId="0" applyNumberFormat="1">
      <alignment vertical="center"/>
    </xf>
    <xf numFmtId="183" fontId="0" fillId="0" borderId="14" xfId="0" applyNumberFormat="1" applyBorder="1" applyAlignment="1">
      <alignment horizontal="right" vertical="center"/>
    </xf>
    <xf numFmtId="183" fontId="0" fillId="0" borderId="0" xfId="0" applyNumberFormat="1" applyAlignment="1">
      <alignment horizontal="right" vertical="center"/>
    </xf>
    <xf numFmtId="183" fontId="0" fillId="0" borderId="17" xfId="0" applyNumberFormat="1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17" fillId="0" borderId="21" xfId="0" applyFont="1" applyBorder="1">
      <alignment vertical="center"/>
    </xf>
    <xf numFmtId="41" fontId="4" fillId="0" borderId="12" xfId="1" applyFont="1" applyBorder="1">
      <alignment vertical="center"/>
    </xf>
    <xf numFmtId="0" fontId="0" fillId="0" borderId="0" xfId="0" applyBorder="1">
      <alignment vertical="center"/>
    </xf>
    <xf numFmtId="0" fontId="10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0" fillId="0" borderId="0" xfId="0" applyBorder="1" applyAlignment="1">
      <alignment horizontal="center" vertical="center"/>
    </xf>
    <xf numFmtId="177" fontId="0" fillId="0" borderId="0" xfId="0" applyNumberFormat="1" applyBorder="1">
      <alignment vertical="center"/>
    </xf>
    <xf numFmtId="176" fontId="0" fillId="0" borderId="0" xfId="0" applyNumberFormat="1" applyBorder="1">
      <alignment vertical="center"/>
    </xf>
    <xf numFmtId="43" fontId="0" fillId="0" borderId="0" xfId="0" applyNumberFormat="1" applyBorder="1">
      <alignment vertical="center"/>
    </xf>
    <xf numFmtId="0" fontId="0" fillId="0" borderId="35" xfId="0" applyBorder="1">
      <alignment vertical="center"/>
    </xf>
    <xf numFmtId="178" fontId="0" fillId="0" borderId="0" xfId="0" applyNumberFormat="1" applyBorder="1">
      <alignment vertical="center"/>
    </xf>
    <xf numFmtId="42" fontId="6" fillId="0" borderId="0" xfId="6" applyFont="1" applyFill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179" fontId="0" fillId="0" borderId="0" xfId="0" applyNumberFormat="1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9" fontId="19" fillId="0" borderId="0" xfId="0" applyNumberFormat="1" applyFont="1" applyAlignment="1">
      <alignment horizontal="right" vertical="center"/>
    </xf>
    <xf numFmtId="0" fontId="19" fillId="0" borderId="22" xfId="0" applyFont="1" applyFill="1" applyBorder="1">
      <alignment vertical="center"/>
    </xf>
    <xf numFmtId="0" fontId="19" fillId="0" borderId="20" xfId="0" applyFont="1" applyBorder="1" applyAlignment="1">
      <alignment vertical="center" wrapText="1"/>
    </xf>
    <xf numFmtId="0" fontId="19" fillId="0" borderId="21" xfId="0" applyFont="1" applyBorder="1">
      <alignment vertical="center"/>
    </xf>
    <xf numFmtId="0" fontId="19" fillId="0" borderId="22" xfId="0" applyFont="1" applyBorder="1">
      <alignment vertic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right" vertical="center"/>
    </xf>
    <xf numFmtId="41" fontId="19" fillId="0" borderId="10" xfId="1" applyFont="1" applyBorder="1" applyAlignment="1">
      <alignment horizontal="right" vertical="center"/>
    </xf>
    <xf numFmtId="3" fontId="0" fillId="0" borderId="14" xfId="0" applyNumberFormat="1" applyFill="1" applyBorder="1">
      <alignment vertical="center"/>
    </xf>
    <xf numFmtId="3" fontId="0" fillId="3" borderId="0" xfId="0" applyNumberFormat="1" applyFill="1" applyBorder="1">
      <alignment vertical="center"/>
    </xf>
    <xf numFmtId="0" fontId="0" fillId="3" borderId="17" xfId="0" applyFont="1" applyFill="1" applyBorder="1">
      <alignment vertical="center"/>
    </xf>
    <xf numFmtId="0" fontId="9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0" fillId="3" borderId="14" xfId="0" applyFont="1" applyFill="1" applyBorder="1">
      <alignment vertical="center"/>
    </xf>
    <xf numFmtId="0" fontId="7" fillId="0" borderId="0" xfId="0" applyFont="1" applyFill="1">
      <alignment vertical="center"/>
    </xf>
    <xf numFmtId="0" fontId="0" fillId="3" borderId="19" xfId="0" applyFont="1" applyFill="1" applyBorder="1">
      <alignment vertical="center"/>
    </xf>
    <xf numFmtId="0" fontId="0" fillId="0" borderId="23" xfId="0" applyFont="1" applyFill="1" applyBorder="1">
      <alignment vertical="center"/>
    </xf>
    <xf numFmtId="41" fontId="6" fillId="3" borderId="19" xfId="1" applyFont="1" applyFill="1" applyBorder="1">
      <alignment vertical="center"/>
    </xf>
    <xf numFmtId="41" fontId="6" fillId="3" borderId="19" xfId="0" applyNumberFormat="1" applyFont="1" applyFill="1" applyBorder="1">
      <alignment vertical="center"/>
    </xf>
    <xf numFmtId="42" fontId="6" fillId="3" borderId="0" xfId="6" applyFont="1" applyFill="1" applyAlignment="1">
      <alignment horizontal="right" vertical="center"/>
    </xf>
    <xf numFmtId="0" fontId="20" fillId="0" borderId="0" xfId="0" applyFont="1">
      <alignment vertical="center"/>
    </xf>
    <xf numFmtId="3" fontId="0" fillId="3" borderId="17" xfId="0" applyNumberFormat="1" applyFill="1" applyBorder="1">
      <alignment vertical="center"/>
    </xf>
    <xf numFmtId="183" fontId="0" fillId="3" borderId="14" xfId="0" applyNumberFormat="1" applyFill="1" applyBorder="1" applyAlignment="1">
      <alignment horizontal="right" vertical="center"/>
    </xf>
    <xf numFmtId="0" fontId="19" fillId="0" borderId="21" xfId="0" applyFont="1" applyFill="1" applyBorder="1">
      <alignment vertical="center"/>
    </xf>
    <xf numFmtId="0" fontId="6" fillId="0" borderId="0" xfId="0" applyFont="1" applyAlignment="1">
      <alignment horizontal="left" vertical="center" wrapText="1"/>
    </xf>
    <xf numFmtId="0" fontId="18" fillId="0" borderId="33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</cellXfs>
  <cellStyles count="7">
    <cellStyle name="백분율" xfId="2" builtinId="5"/>
    <cellStyle name="백분율 2" xfId="5" xr:uid="{00000000-0005-0000-0000-000001000000}"/>
    <cellStyle name="쉼표 [0]" xfId="1" builtinId="6"/>
    <cellStyle name="쉼표 [0] 2" xfId="4" xr:uid="{00000000-0005-0000-0000-000003000000}"/>
    <cellStyle name="통화 [0]" xfId="6" builtinId="7"/>
    <cellStyle name="표준" xfId="0" builtinId="0"/>
    <cellStyle name="표준 2" xfId="3" xr:uid="{00000000-0005-0000-0000-000006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344006</xdr:colOff>
      <xdr:row>20</xdr:row>
      <xdr:rowOff>230036</xdr:rowOff>
    </xdr:from>
    <xdr:to>
      <xdr:col>14</xdr:col>
      <xdr:colOff>361017</xdr:colOff>
      <xdr:row>32</xdr:row>
      <xdr:rowOff>131025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45506" y="5211611"/>
          <a:ext cx="4703311" cy="2758489"/>
        </a:xfrm>
        <a:prstGeom prst="rect">
          <a:avLst/>
        </a:prstGeom>
      </xdr:spPr>
    </xdr:pic>
    <xdr:clientData/>
  </xdr:twoCellAnchor>
  <xdr:twoCellAnchor editAs="oneCell">
    <xdr:from>
      <xdr:col>9</xdr:col>
      <xdr:colOff>207962</xdr:colOff>
      <xdr:row>34</xdr:row>
      <xdr:rowOff>135287</xdr:rowOff>
    </xdr:from>
    <xdr:to>
      <xdr:col>12</xdr:col>
      <xdr:colOff>361958</xdr:colOff>
      <xdr:row>49</xdr:row>
      <xdr:rowOff>208496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tretch>
          <a:fillRect/>
        </a:stretch>
      </xdr:blipFill>
      <xdr:spPr>
        <a:xfrm>
          <a:off x="12213272" y="8446802"/>
          <a:ext cx="2493336" cy="3648894"/>
        </a:xfrm>
        <a:prstGeom prst="rect">
          <a:avLst/>
        </a:prstGeom>
      </xdr:spPr>
    </xdr:pic>
    <xdr:clientData/>
  </xdr:twoCellAnchor>
  <xdr:twoCellAnchor editAs="oneCell">
    <xdr:from>
      <xdr:col>12</xdr:col>
      <xdr:colOff>411986</xdr:colOff>
      <xdr:row>34</xdr:row>
      <xdr:rowOff>134911</xdr:rowOff>
    </xdr:from>
    <xdr:to>
      <xdr:col>14</xdr:col>
      <xdr:colOff>416510</xdr:colOff>
      <xdr:row>49</xdr:row>
      <xdr:rowOff>210970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tretch>
          <a:fillRect/>
        </a:stretch>
      </xdr:blipFill>
      <xdr:spPr>
        <a:xfrm>
          <a:off x="14754731" y="8446426"/>
          <a:ext cx="2349579" cy="3651744"/>
        </a:xfrm>
        <a:prstGeom prst="rect">
          <a:avLst/>
        </a:prstGeom>
      </xdr:spPr>
    </xdr:pic>
    <xdr:clientData/>
  </xdr:twoCellAnchor>
  <xdr:twoCellAnchor editAs="oneCell">
    <xdr:from>
      <xdr:col>9</xdr:col>
      <xdr:colOff>207817</xdr:colOff>
      <xdr:row>50</xdr:row>
      <xdr:rowOff>29993</xdr:rowOff>
    </xdr:from>
    <xdr:to>
      <xdr:col>12</xdr:col>
      <xdr:colOff>363228</xdr:colOff>
      <xdr:row>66</xdr:row>
      <xdr:rowOff>35834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tretch>
          <a:fillRect/>
        </a:stretch>
      </xdr:blipFill>
      <xdr:spPr>
        <a:xfrm>
          <a:off x="13704742" y="12126743"/>
          <a:ext cx="2755736" cy="3815841"/>
        </a:xfrm>
        <a:prstGeom prst="rect">
          <a:avLst/>
        </a:prstGeom>
      </xdr:spPr>
    </xdr:pic>
    <xdr:clientData/>
  </xdr:twoCellAnchor>
  <xdr:twoCellAnchor editAs="oneCell">
    <xdr:from>
      <xdr:col>12</xdr:col>
      <xdr:colOff>409851</xdr:colOff>
      <xdr:row>50</xdr:row>
      <xdr:rowOff>27002</xdr:rowOff>
    </xdr:from>
    <xdr:to>
      <xdr:col>14</xdr:col>
      <xdr:colOff>438150</xdr:colOff>
      <xdr:row>66</xdr:row>
      <xdr:rowOff>48326</xdr:rowOff>
    </xdr:to>
    <xdr:pic>
      <xdr:nvPicPr>
        <xdr:cNvPr id="7" name="그림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tretch>
          <a:fillRect/>
        </a:stretch>
      </xdr:blipFill>
      <xdr:spPr>
        <a:xfrm>
          <a:off x="16507101" y="12123752"/>
          <a:ext cx="2676249" cy="3831324"/>
        </a:xfrm>
        <a:prstGeom prst="rect">
          <a:avLst/>
        </a:prstGeom>
      </xdr:spPr>
    </xdr:pic>
    <xdr:clientData/>
  </xdr:twoCellAnchor>
  <xdr:twoCellAnchor>
    <xdr:from>
      <xdr:col>13</xdr:col>
      <xdr:colOff>87623</xdr:colOff>
      <xdr:row>46</xdr:row>
      <xdr:rowOff>85591</xdr:rowOff>
    </xdr:from>
    <xdr:to>
      <xdr:col>14</xdr:col>
      <xdr:colOff>333375</xdr:colOff>
      <xdr:row>47</xdr:row>
      <xdr:rowOff>0</xdr:rowOff>
    </xdr:to>
    <xdr:sp macro="" textlink="">
      <xdr:nvSpPr>
        <xdr:cNvPr id="8" name="직사각형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7508848" y="11229841"/>
          <a:ext cx="1569727" cy="15253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542918</xdr:colOff>
      <xdr:row>51</xdr:row>
      <xdr:rowOff>36061</xdr:rowOff>
    </xdr:from>
    <xdr:to>
      <xdr:col>14</xdr:col>
      <xdr:colOff>295275</xdr:colOff>
      <xdr:row>53</xdr:row>
      <xdr:rowOff>34290</xdr:rowOff>
    </xdr:to>
    <xdr:sp macro="" textlink="">
      <xdr:nvSpPr>
        <xdr:cNvPr id="9" name="직사각형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16640168" y="12370936"/>
          <a:ext cx="2400307" cy="474479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 editAs="oneCell">
    <xdr:from>
      <xdr:col>9</xdr:col>
      <xdr:colOff>397798</xdr:colOff>
      <xdr:row>2</xdr:row>
      <xdr:rowOff>246528</xdr:rowOff>
    </xdr:from>
    <xdr:to>
      <xdr:col>14</xdr:col>
      <xdr:colOff>425824</xdr:colOff>
      <xdr:row>17</xdr:row>
      <xdr:rowOff>194933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40AF50CD-943C-4EBE-B6C4-ECB0DCEA2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900886" y="616322"/>
          <a:ext cx="5261173" cy="37808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344006</xdr:colOff>
      <xdr:row>20</xdr:row>
      <xdr:rowOff>230036</xdr:rowOff>
    </xdr:from>
    <xdr:to>
      <xdr:col>14</xdr:col>
      <xdr:colOff>361017</xdr:colOff>
      <xdr:row>32</xdr:row>
      <xdr:rowOff>131025</xdr:rowOff>
    </xdr:to>
    <xdr:pic>
      <xdr:nvPicPr>
        <xdr:cNvPr id="27" name="그림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40931" y="5183036"/>
          <a:ext cx="5265286" cy="2758489"/>
        </a:xfrm>
        <a:prstGeom prst="rect">
          <a:avLst/>
        </a:prstGeom>
      </xdr:spPr>
    </xdr:pic>
    <xdr:clientData/>
  </xdr:twoCellAnchor>
  <xdr:twoCellAnchor editAs="oneCell">
    <xdr:from>
      <xdr:col>9</xdr:col>
      <xdr:colOff>207962</xdr:colOff>
      <xdr:row>34</xdr:row>
      <xdr:rowOff>135287</xdr:rowOff>
    </xdr:from>
    <xdr:to>
      <xdr:col>12</xdr:col>
      <xdr:colOff>361958</xdr:colOff>
      <xdr:row>49</xdr:row>
      <xdr:rowOff>208496</xdr:rowOff>
    </xdr:to>
    <xdr:pic>
      <xdr:nvPicPr>
        <xdr:cNvPr id="28" name="그림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tretch>
          <a:fillRect/>
        </a:stretch>
      </xdr:blipFill>
      <xdr:spPr>
        <a:xfrm>
          <a:off x="13704887" y="8422037"/>
          <a:ext cx="2754321" cy="3645084"/>
        </a:xfrm>
        <a:prstGeom prst="rect">
          <a:avLst/>
        </a:prstGeom>
      </xdr:spPr>
    </xdr:pic>
    <xdr:clientData/>
  </xdr:twoCellAnchor>
  <xdr:twoCellAnchor editAs="oneCell">
    <xdr:from>
      <xdr:col>12</xdr:col>
      <xdr:colOff>411986</xdr:colOff>
      <xdr:row>34</xdr:row>
      <xdr:rowOff>134911</xdr:rowOff>
    </xdr:from>
    <xdr:to>
      <xdr:col>14</xdr:col>
      <xdr:colOff>416510</xdr:colOff>
      <xdr:row>49</xdr:row>
      <xdr:rowOff>210970</xdr:rowOff>
    </xdr:to>
    <xdr:pic>
      <xdr:nvPicPr>
        <xdr:cNvPr id="29" name="그림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tretch>
          <a:fillRect/>
        </a:stretch>
      </xdr:blipFill>
      <xdr:spPr>
        <a:xfrm>
          <a:off x="16509236" y="8421661"/>
          <a:ext cx="2652474" cy="3647934"/>
        </a:xfrm>
        <a:prstGeom prst="rect">
          <a:avLst/>
        </a:prstGeom>
      </xdr:spPr>
    </xdr:pic>
    <xdr:clientData/>
  </xdr:twoCellAnchor>
  <xdr:twoCellAnchor editAs="oneCell">
    <xdr:from>
      <xdr:col>9</xdr:col>
      <xdr:colOff>207817</xdr:colOff>
      <xdr:row>50</xdr:row>
      <xdr:rowOff>29993</xdr:rowOff>
    </xdr:from>
    <xdr:to>
      <xdr:col>12</xdr:col>
      <xdr:colOff>363228</xdr:colOff>
      <xdr:row>66</xdr:row>
      <xdr:rowOff>35834</xdr:rowOff>
    </xdr:to>
    <xdr:pic>
      <xdr:nvPicPr>
        <xdr:cNvPr id="30" name="그림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tretch>
          <a:fillRect/>
        </a:stretch>
      </xdr:blipFill>
      <xdr:spPr>
        <a:xfrm>
          <a:off x="13704742" y="12126743"/>
          <a:ext cx="2755736" cy="3815841"/>
        </a:xfrm>
        <a:prstGeom prst="rect">
          <a:avLst/>
        </a:prstGeom>
      </xdr:spPr>
    </xdr:pic>
    <xdr:clientData/>
  </xdr:twoCellAnchor>
  <xdr:twoCellAnchor editAs="oneCell">
    <xdr:from>
      <xdr:col>12</xdr:col>
      <xdr:colOff>409851</xdr:colOff>
      <xdr:row>50</xdr:row>
      <xdr:rowOff>27002</xdr:rowOff>
    </xdr:from>
    <xdr:to>
      <xdr:col>14</xdr:col>
      <xdr:colOff>438150</xdr:colOff>
      <xdr:row>66</xdr:row>
      <xdr:rowOff>48326</xdr:rowOff>
    </xdr:to>
    <xdr:pic>
      <xdr:nvPicPr>
        <xdr:cNvPr id="31" name="그림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tretch>
          <a:fillRect/>
        </a:stretch>
      </xdr:blipFill>
      <xdr:spPr>
        <a:xfrm>
          <a:off x="16507101" y="12123752"/>
          <a:ext cx="2676249" cy="3831324"/>
        </a:xfrm>
        <a:prstGeom prst="rect">
          <a:avLst/>
        </a:prstGeom>
      </xdr:spPr>
    </xdr:pic>
    <xdr:clientData/>
  </xdr:twoCellAnchor>
  <xdr:twoCellAnchor>
    <xdr:from>
      <xdr:col>13</xdr:col>
      <xdr:colOff>87623</xdr:colOff>
      <xdr:row>46</xdr:row>
      <xdr:rowOff>85591</xdr:rowOff>
    </xdr:from>
    <xdr:to>
      <xdr:col>14</xdr:col>
      <xdr:colOff>333375</xdr:colOff>
      <xdr:row>47</xdr:row>
      <xdr:rowOff>0</xdr:rowOff>
    </xdr:to>
    <xdr:sp macro="" textlink="">
      <xdr:nvSpPr>
        <xdr:cNvPr id="32" name="직사각형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/>
      </xdr:nvSpPr>
      <xdr:spPr>
        <a:xfrm>
          <a:off x="17508848" y="11229841"/>
          <a:ext cx="1569727" cy="15253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542918</xdr:colOff>
      <xdr:row>51</xdr:row>
      <xdr:rowOff>36061</xdr:rowOff>
    </xdr:from>
    <xdr:to>
      <xdr:col>14</xdr:col>
      <xdr:colOff>295275</xdr:colOff>
      <xdr:row>53</xdr:row>
      <xdr:rowOff>34290</xdr:rowOff>
    </xdr:to>
    <xdr:sp macro="" textlink="">
      <xdr:nvSpPr>
        <xdr:cNvPr id="33" name="직사각형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16640168" y="12370936"/>
          <a:ext cx="2400307" cy="474479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 editAs="oneCell">
    <xdr:from>
      <xdr:col>9</xdr:col>
      <xdr:colOff>347383</xdr:colOff>
      <xdr:row>2</xdr:row>
      <xdr:rowOff>235324</xdr:rowOff>
    </xdr:from>
    <xdr:to>
      <xdr:col>14</xdr:col>
      <xdr:colOff>375409</xdr:colOff>
      <xdr:row>17</xdr:row>
      <xdr:rowOff>183729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C228D898-588A-4609-8365-9756F07B3A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850471" y="605118"/>
          <a:ext cx="5261173" cy="37808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344006</xdr:colOff>
      <xdr:row>20</xdr:row>
      <xdr:rowOff>230036</xdr:rowOff>
    </xdr:from>
    <xdr:to>
      <xdr:col>14</xdr:col>
      <xdr:colOff>361017</xdr:colOff>
      <xdr:row>32</xdr:row>
      <xdr:rowOff>131025</xdr:rowOff>
    </xdr:to>
    <xdr:pic>
      <xdr:nvPicPr>
        <xdr:cNvPr id="11" name="그림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40931" y="5183036"/>
          <a:ext cx="5265286" cy="2758489"/>
        </a:xfrm>
        <a:prstGeom prst="rect">
          <a:avLst/>
        </a:prstGeom>
      </xdr:spPr>
    </xdr:pic>
    <xdr:clientData/>
  </xdr:twoCellAnchor>
  <xdr:twoCellAnchor editAs="oneCell">
    <xdr:from>
      <xdr:col>9</xdr:col>
      <xdr:colOff>207962</xdr:colOff>
      <xdr:row>34</xdr:row>
      <xdr:rowOff>135287</xdr:rowOff>
    </xdr:from>
    <xdr:to>
      <xdr:col>12</xdr:col>
      <xdr:colOff>361958</xdr:colOff>
      <xdr:row>49</xdr:row>
      <xdr:rowOff>208496</xdr:rowOff>
    </xdr:to>
    <xdr:pic>
      <xdr:nvPicPr>
        <xdr:cNvPr id="12" name="그림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tretch>
          <a:fillRect/>
        </a:stretch>
      </xdr:blipFill>
      <xdr:spPr>
        <a:xfrm>
          <a:off x="13704887" y="8422037"/>
          <a:ext cx="2754321" cy="3645084"/>
        </a:xfrm>
        <a:prstGeom prst="rect">
          <a:avLst/>
        </a:prstGeom>
      </xdr:spPr>
    </xdr:pic>
    <xdr:clientData/>
  </xdr:twoCellAnchor>
  <xdr:twoCellAnchor editAs="oneCell">
    <xdr:from>
      <xdr:col>12</xdr:col>
      <xdr:colOff>411986</xdr:colOff>
      <xdr:row>34</xdr:row>
      <xdr:rowOff>134911</xdr:rowOff>
    </xdr:from>
    <xdr:to>
      <xdr:col>14</xdr:col>
      <xdr:colOff>416510</xdr:colOff>
      <xdr:row>49</xdr:row>
      <xdr:rowOff>210970</xdr:rowOff>
    </xdr:to>
    <xdr:pic>
      <xdr:nvPicPr>
        <xdr:cNvPr id="13" name="그림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tretch>
          <a:fillRect/>
        </a:stretch>
      </xdr:blipFill>
      <xdr:spPr>
        <a:xfrm>
          <a:off x="16509236" y="8421661"/>
          <a:ext cx="2652474" cy="3647934"/>
        </a:xfrm>
        <a:prstGeom prst="rect">
          <a:avLst/>
        </a:prstGeom>
      </xdr:spPr>
    </xdr:pic>
    <xdr:clientData/>
  </xdr:twoCellAnchor>
  <xdr:twoCellAnchor editAs="oneCell">
    <xdr:from>
      <xdr:col>9</xdr:col>
      <xdr:colOff>207817</xdr:colOff>
      <xdr:row>50</xdr:row>
      <xdr:rowOff>29993</xdr:rowOff>
    </xdr:from>
    <xdr:to>
      <xdr:col>12</xdr:col>
      <xdr:colOff>363228</xdr:colOff>
      <xdr:row>66</xdr:row>
      <xdr:rowOff>35834</xdr:rowOff>
    </xdr:to>
    <xdr:pic>
      <xdr:nvPicPr>
        <xdr:cNvPr id="20" name="그림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tretch>
          <a:fillRect/>
        </a:stretch>
      </xdr:blipFill>
      <xdr:spPr>
        <a:xfrm>
          <a:off x="13704742" y="12126743"/>
          <a:ext cx="2755736" cy="3815841"/>
        </a:xfrm>
        <a:prstGeom prst="rect">
          <a:avLst/>
        </a:prstGeom>
      </xdr:spPr>
    </xdr:pic>
    <xdr:clientData/>
  </xdr:twoCellAnchor>
  <xdr:twoCellAnchor editAs="oneCell">
    <xdr:from>
      <xdr:col>12</xdr:col>
      <xdr:colOff>409851</xdr:colOff>
      <xdr:row>50</xdr:row>
      <xdr:rowOff>27002</xdr:rowOff>
    </xdr:from>
    <xdr:to>
      <xdr:col>14</xdr:col>
      <xdr:colOff>438150</xdr:colOff>
      <xdr:row>66</xdr:row>
      <xdr:rowOff>48326</xdr:rowOff>
    </xdr:to>
    <xdr:pic>
      <xdr:nvPicPr>
        <xdr:cNvPr id="21" name="그림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tretch>
          <a:fillRect/>
        </a:stretch>
      </xdr:blipFill>
      <xdr:spPr>
        <a:xfrm>
          <a:off x="16507101" y="12123752"/>
          <a:ext cx="2676249" cy="3831324"/>
        </a:xfrm>
        <a:prstGeom prst="rect">
          <a:avLst/>
        </a:prstGeom>
      </xdr:spPr>
    </xdr:pic>
    <xdr:clientData/>
  </xdr:twoCellAnchor>
  <xdr:twoCellAnchor>
    <xdr:from>
      <xdr:col>13</xdr:col>
      <xdr:colOff>87623</xdr:colOff>
      <xdr:row>46</xdr:row>
      <xdr:rowOff>85591</xdr:rowOff>
    </xdr:from>
    <xdr:to>
      <xdr:col>14</xdr:col>
      <xdr:colOff>333375</xdr:colOff>
      <xdr:row>47</xdr:row>
      <xdr:rowOff>0</xdr:rowOff>
    </xdr:to>
    <xdr:sp macro="" textlink="">
      <xdr:nvSpPr>
        <xdr:cNvPr id="22" name="직사각형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>
        <a:xfrm>
          <a:off x="17508848" y="11229841"/>
          <a:ext cx="1569727" cy="15253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542918</xdr:colOff>
      <xdr:row>51</xdr:row>
      <xdr:rowOff>36061</xdr:rowOff>
    </xdr:from>
    <xdr:to>
      <xdr:col>14</xdr:col>
      <xdr:colOff>295275</xdr:colOff>
      <xdr:row>53</xdr:row>
      <xdr:rowOff>34290</xdr:rowOff>
    </xdr:to>
    <xdr:sp macro="" textlink="">
      <xdr:nvSpPr>
        <xdr:cNvPr id="23" name="직사각형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/>
      </xdr:nvSpPr>
      <xdr:spPr>
        <a:xfrm>
          <a:off x="16640168" y="12370936"/>
          <a:ext cx="2400307" cy="474479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 editAs="oneCell">
    <xdr:from>
      <xdr:col>9</xdr:col>
      <xdr:colOff>392206</xdr:colOff>
      <xdr:row>2</xdr:row>
      <xdr:rowOff>257736</xdr:rowOff>
    </xdr:from>
    <xdr:to>
      <xdr:col>14</xdr:col>
      <xdr:colOff>420232</xdr:colOff>
      <xdr:row>17</xdr:row>
      <xdr:rowOff>206141</xdr:rowOff>
    </xdr:to>
    <xdr:pic>
      <xdr:nvPicPr>
        <xdr:cNvPr id="14" name="그림 13">
          <a:extLst>
            <a:ext uri="{FF2B5EF4-FFF2-40B4-BE49-F238E27FC236}">
              <a16:creationId xmlns:a16="http://schemas.microsoft.com/office/drawing/2014/main" id="{1CAA5E43-CD34-425E-976F-DE83684E6B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895294" y="627530"/>
          <a:ext cx="5261173" cy="37808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344006</xdr:colOff>
      <xdr:row>20</xdr:row>
      <xdr:rowOff>230036</xdr:rowOff>
    </xdr:from>
    <xdr:to>
      <xdr:col>14</xdr:col>
      <xdr:colOff>361017</xdr:colOff>
      <xdr:row>32</xdr:row>
      <xdr:rowOff>131025</xdr:rowOff>
    </xdr:to>
    <xdr:pic>
      <xdr:nvPicPr>
        <xdr:cNvPr id="21" name="그림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40931" y="5183036"/>
          <a:ext cx="5265286" cy="2758489"/>
        </a:xfrm>
        <a:prstGeom prst="rect">
          <a:avLst/>
        </a:prstGeom>
      </xdr:spPr>
    </xdr:pic>
    <xdr:clientData/>
  </xdr:twoCellAnchor>
  <xdr:twoCellAnchor editAs="oneCell">
    <xdr:from>
      <xdr:col>9</xdr:col>
      <xdr:colOff>207962</xdr:colOff>
      <xdr:row>34</xdr:row>
      <xdr:rowOff>135287</xdr:rowOff>
    </xdr:from>
    <xdr:to>
      <xdr:col>12</xdr:col>
      <xdr:colOff>361958</xdr:colOff>
      <xdr:row>49</xdr:row>
      <xdr:rowOff>208496</xdr:rowOff>
    </xdr:to>
    <xdr:pic>
      <xdr:nvPicPr>
        <xdr:cNvPr id="22" name="그림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tretch>
          <a:fillRect/>
        </a:stretch>
      </xdr:blipFill>
      <xdr:spPr>
        <a:xfrm>
          <a:off x="13704887" y="8422037"/>
          <a:ext cx="2754321" cy="3645084"/>
        </a:xfrm>
        <a:prstGeom prst="rect">
          <a:avLst/>
        </a:prstGeom>
      </xdr:spPr>
    </xdr:pic>
    <xdr:clientData/>
  </xdr:twoCellAnchor>
  <xdr:twoCellAnchor editAs="oneCell">
    <xdr:from>
      <xdr:col>12</xdr:col>
      <xdr:colOff>411986</xdr:colOff>
      <xdr:row>34</xdr:row>
      <xdr:rowOff>134911</xdr:rowOff>
    </xdr:from>
    <xdr:to>
      <xdr:col>14</xdr:col>
      <xdr:colOff>416510</xdr:colOff>
      <xdr:row>49</xdr:row>
      <xdr:rowOff>210970</xdr:rowOff>
    </xdr:to>
    <xdr:pic>
      <xdr:nvPicPr>
        <xdr:cNvPr id="29" name="그림 28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tretch>
          <a:fillRect/>
        </a:stretch>
      </xdr:blipFill>
      <xdr:spPr>
        <a:xfrm>
          <a:off x="16509236" y="8421661"/>
          <a:ext cx="2652474" cy="3647934"/>
        </a:xfrm>
        <a:prstGeom prst="rect">
          <a:avLst/>
        </a:prstGeom>
      </xdr:spPr>
    </xdr:pic>
    <xdr:clientData/>
  </xdr:twoCellAnchor>
  <xdr:twoCellAnchor editAs="oneCell">
    <xdr:from>
      <xdr:col>9</xdr:col>
      <xdr:colOff>207817</xdr:colOff>
      <xdr:row>50</xdr:row>
      <xdr:rowOff>29993</xdr:rowOff>
    </xdr:from>
    <xdr:to>
      <xdr:col>12</xdr:col>
      <xdr:colOff>363228</xdr:colOff>
      <xdr:row>66</xdr:row>
      <xdr:rowOff>35834</xdr:rowOff>
    </xdr:to>
    <xdr:pic>
      <xdr:nvPicPr>
        <xdr:cNvPr id="30" name="그림 29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tretch>
          <a:fillRect/>
        </a:stretch>
      </xdr:blipFill>
      <xdr:spPr>
        <a:xfrm>
          <a:off x="13704742" y="12126743"/>
          <a:ext cx="2755736" cy="3815841"/>
        </a:xfrm>
        <a:prstGeom prst="rect">
          <a:avLst/>
        </a:prstGeom>
      </xdr:spPr>
    </xdr:pic>
    <xdr:clientData/>
  </xdr:twoCellAnchor>
  <xdr:twoCellAnchor editAs="oneCell">
    <xdr:from>
      <xdr:col>12</xdr:col>
      <xdr:colOff>409851</xdr:colOff>
      <xdr:row>50</xdr:row>
      <xdr:rowOff>27002</xdr:rowOff>
    </xdr:from>
    <xdr:to>
      <xdr:col>14</xdr:col>
      <xdr:colOff>438150</xdr:colOff>
      <xdr:row>66</xdr:row>
      <xdr:rowOff>48326</xdr:rowOff>
    </xdr:to>
    <xdr:pic>
      <xdr:nvPicPr>
        <xdr:cNvPr id="31" name="그림 30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tretch>
          <a:fillRect/>
        </a:stretch>
      </xdr:blipFill>
      <xdr:spPr>
        <a:xfrm>
          <a:off x="16507101" y="12123752"/>
          <a:ext cx="2676249" cy="3831324"/>
        </a:xfrm>
        <a:prstGeom prst="rect">
          <a:avLst/>
        </a:prstGeom>
      </xdr:spPr>
    </xdr:pic>
    <xdr:clientData/>
  </xdr:twoCellAnchor>
  <xdr:twoCellAnchor>
    <xdr:from>
      <xdr:col>13</xdr:col>
      <xdr:colOff>87623</xdr:colOff>
      <xdr:row>46</xdr:row>
      <xdr:rowOff>85591</xdr:rowOff>
    </xdr:from>
    <xdr:to>
      <xdr:col>14</xdr:col>
      <xdr:colOff>333375</xdr:colOff>
      <xdr:row>47</xdr:row>
      <xdr:rowOff>0</xdr:rowOff>
    </xdr:to>
    <xdr:sp macro="" textlink="">
      <xdr:nvSpPr>
        <xdr:cNvPr id="32" name="직사각형 31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SpPr/>
      </xdr:nvSpPr>
      <xdr:spPr>
        <a:xfrm>
          <a:off x="17508848" y="11229841"/>
          <a:ext cx="1569727" cy="15253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542918</xdr:colOff>
      <xdr:row>51</xdr:row>
      <xdr:rowOff>36061</xdr:rowOff>
    </xdr:from>
    <xdr:to>
      <xdr:col>14</xdr:col>
      <xdr:colOff>295275</xdr:colOff>
      <xdr:row>53</xdr:row>
      <xdr:rowOff>34290</xdr:rowOff>
    </xdr:to>
    <xdr:sp macro="" textlink="">
      <xdr:nvSpPr>
        <xdr:cNvPr id="33" name="직사각형 32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SpPr/>
      </xdr:nvSpPr>
      <xdr:spPr>
        <a:xfrm>
          <a:off x="16640168" y="12370936"/>
          <a:ext cx="2400307" cy="474479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 editAs="oneCell">
    <xdr:from>
      <xdr:col>9</xdr:col>
      <xdr:colOff>358588</xdr:colOff>
      <xdr:row>2</xdr:row>
      <xdr:rowOff>257736</xdr:rowOff>
    </xdr:from>
    <xdr:to>
      <xdr:col>14</xdr:col>
      <xdr:colOff>386614</xdr:colOff>
      <xdr:row>17</xdr:row>
      <xdr:rowOff>206141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0AF0C345-85CB-4F36-8D69-550203870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861676" y="627530"/>
          <a:ext cx="5261173" cy="37808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FFFF00"/>
  </sheetPr>
  <dimension ref="B1:I30"/>
  <sheetViews>
    <sheetView showGridLines="0" tabSelected="1" view="pageBreakPreview" zoomScaleNormal="85" zoomScaleSheetLayoutView="100" workbookViewId="0"/>
  </sheetViews>
  <sheetFormatPr defaultRowHeight="13.5" x14ac:dyDescent="0.15"/>
  <cols>
    <col min="1" max="1" width="2" customWidth="1"/>
    <col min="2" max="2" width="23.109375" customWidth="1"/>
    <col min="3" max="3" width="17.5546875" customWidth="1"/>
    <col min="4" max="4" width="53.6640625" bestFit="1" customWidth="1"/>
    <col min="5" max="5" width="1.33203125" customWidth="1"/>
    <col min="6" max="8" width="9.5546875" bestFit="1" customWidth="1"/>
  </cols>
  <sheetData>
    <row r="1" spans="2:9" x14ac:dyDescent="0.15">
      <c r="B1" t="s">
        <v>63</v>
      </c>
    </row>
    <row r="3" spans="2:9" ht="30.75" customHeight="1" x14ac:dyDescent="0.15">
      <c r="B3" s="41" t="s">
        <v>66</v>
      </c>
      <c r="C3" s="42"/>
      <c r="D3" s="42"/>
    </row>
    <row r="4" spans="2:9" ht="36.75" customHeight="1" x14ac:dyDescent="0.15">
      <c r="B4" s="124" t="s">
        <v>88</v>
      </c>
      <c r="C4" s="124"/>
      <c r="D4" s="124"/>
    </row>
    <row r="6" spans="2:9" ht="14.25" thickBot="1" x14ac:dyDescent="0.2"/>
    <row r="7" spans="2:9" ht="30" customHeight="1" x14ac:dyDescent="0.15">
      <c r="B7" s="1" t="s">
        <v>0</v>
      </c>
      <c r="C7" s="3" t="s">
        <v>1</v>
      </c>
      <c r="D7" s="4" t="s">
        <v>2</v>
      </c>
    </row>
    <row r="8" spans="2:9" s="14" customFormat="1" ht="30" customHeight="1" x14ac:dyDescent="0.15">
      <c r="B8" s="10" t="s">
        <v>65</v>
      </c>
      <c r="C8" s="13">
        <f>SUM(산출근거_시장!C75,산출근거_법률!C75,산출근거_기술!C75,산출근거_재무!C75)</f>
        <v>0</v>
      </c>
      <c r="D8" s="17"/>
      <c r="I8"/>
    </row>
    <row r="9" spans="2:9" ht="30" customHeight="1" x14ac:dyDescent="0.15">
      <c r="B9" s="12" t="s">
        <v>64</v>
      </c>
      <c r="C9" s="16">
        <f>C8*0.1</f>
        <v>0</v>
      </c>
      <c r="D9" s="5" t="s">
        <v>15</v>
      </c>
    </row>
    <row r="10" spans="2:9" ht="30" customHeight="1" thickBot="1" x14ac:dyDescent="0.2">
      <c r="B10" s="11" t="s">
        <v>12</v>
      </c>
      <c r="C10" s="84">
        <f>SUM(C8:C9)</f>
        <v>0</v>
      </c>
      <c r="D10" s="2" t="s">
        <v>16</v>
      </c>
    </row>
    <row r="11" spans="2:9" ht="37.5" customHeight="1" x14ac:dyDescent="0.15">
      <c r="C11" s="6"/>
    </row>
    <row r="14" spans="2:9" x14ac:dyDescent="0.15">
      <c r="C14" s="8"/>
      <c r="D14" s="8"/>
      <c r="E14" s="8"/>
    </row>
    <row r="15" spans="2:9" x14ac:dyDescent="0.15">
      <c r="D15" s="6"/>
    </row>
    <row r="16" spans="2:9" x14ac:dyDescent="0.15">
      <c r="D16" s="6"/>
    </row>
    <row r="17" spans="4:4" x14ac:dyDescent="0.15">
      <c r="D17" s="6"/>
    </row>
    <row r="18" spans="4:4" x14ac:dyDescent="0.15">
      <c r="D18" s="6"/>
    </row>
    <row r="19" spans="4:4" x14ac:dyDescent="0.15">
      <c r="D19" s="6"/>
    </row>
    <row r="20" spans="4:4" x14ac:dyDescent="0.15">
      <c r="D20" s="6"/>
    </row>
    <row r="21" spans="4:4" x14ac:dyDescent="0.15">
      <c r="D21" s="6"/>
    </row>
    <row r="22" spans="4:4" x14ac:dyDescent="0.15">
      <c r="D22" s="6"/>
    </row>
    <row r="23" spans="4:4" x14ac:dyDescent="0.15">
      <c r="D23" s="6"/>
    </row>
    <row r="24" spans="4:4" x14ac:dyDescent="0.15">
      <c r="D24" s="6"/>
    </row>
    <row r="25" spans="4:4" x14ac:dyDescent="0.15">
      <c r="D25" s="6"/>
    </row>
    <row r="26" spans="4:4" x14ac:dyDescent="0.15">
      <c r="D26" s="6"/>
    </row>
    <row r="27" spans="4:4" x14ac:dyDescent="0.15">
      <c r="D27" s="6"/>
    </row>
    <row r="28" spans="4:4" x14ac:dyDescent="0.15">
      <c r="D28" s="6"/>
    </row>
    <row r="29" spans="4:4" x14ac:dyDescent="0.15">
      <c r="D29" s="6"/>
    </row>
    <row r="30" spans="4:4" x14ac:dyDescent="0.15">
      <c r="D30" s="6"/>
    </row>
  </sheetData>
  <mergeCells count="1">
    <mergeCell ref="B4:D4"/>
  </mergeCells>
  <phoneticPr fontId="2" type="noConversion"/>
  <printOptions horizontalCentered="1"/>
  <pageMargins left="0.42" right="0.42" top="0.57999999999999996" bottom="0.62" header="0.35" footer="0.26"/>
  <pageSetup paperSize="9" scale="78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88"/>
  <sheetViews>
    <sheetView showGridLines="0" view="pageBreakPreview" zoomScale="85" zoomScaleNormal="85" zoomScaleSheetLayoutView="85" workbookViewId="0">
      <selection activeCell="C23" sqref="C23"/>
    </sheetView>
  </sheetViews>
  <sheetFormatPr defaultRowHeight="13.5" x14ac:dyDescent="0.15"/>
  <cols>
    <col min="1" max="1" width="1.109375" customWidth="1"/>
    <col min="2" max="3" width="26.88671875" style="7" customWidth="1"/>
    <col min="4" max="4" width="51.88671875" style="7" customWidth="1"/>
    <col min="5" max="5" width="1.5546875" customWidth="1"/>
    <col min="6" max="6" width="12.6640625" customWidth="1"/>
    <col min="7" max="7" width="10.44140625" customWidth="1"/>
    <col min="8" max="9" width="13" customWidth="1"/>
    <col min="10" max="12" width="10.109375" customWidth="1"/>
    <col min="13" max="14" width="15.44140625" bestFit="1" customWidth="1"/>
  </cols>
  <sheetData>
    <row r="1" spans="2:15" ht="14.25" thickBot="1" x14ac:dyDescent="0.2">
      <c r="B1" s="44" t="s">
        <v>62</v>
      </c>
    </row>
    <row r="2" spans="2:15" ht="15" thickBot="1" x14ac:dyDescent="0.2">
      <c r="B2" s="43"/>
      <c r="J2" s="125" t="s">
        <v>76</v>
      </c>
      <c r="K2" s="126"/>
      <c r="L2" s="64" t="s">
        <v>79</v>
      </c>
      <c r="M2" s="64"/>
      <c r="N2" s="65"/>
      <c r="O2" s="66"/>
    </row>
    <row r="3" spans="2:15" ht="40.5" customHeight="1" x14ac:dyDescent="0.15">
      <c r="B3" s="127" t="str">
        <f>총괄!B4</f>
        <v>ㅇ 사업명 : OO국가 OOO OOOO</v>
      </c>
      <c r="C3" s="127"/>
      <c r="D3" s="127"/>
      <c r="J3" s="54"/>
      <c r="K3" s="86"/>
      <c r="L3" s="87"/>
      <c r="M3" s="85"/>
      <c r="N3" s="85"/>
      <c r="O3" s="55"/>
    </row>
    <row r="4" spans="2:15" ht="18.75" customHeight="1" x14ac:dyDescent="0.15">
      <c r="B4" s="20"/>
      <c r="C4" s="20"/>
      <c r="D4" s="20"/>
      <c r="J4" s="56"/>
      <c r="K4" s="88"/>
      <c r="L4" s="85"/>
      <c r="M4" s="85"/>
      <c r="N4" s="85"/>
      <c r="O4" s="55"/>
    </row>
    <row r="5" spans="2:15" ht="19.5" customHeight="1" x14ac:dyDescent="0.15">
      <c r="B5" s="21" t="s">
        <v>3</v>
      </c>
      <c r="C5" s="94">
        <f>SUM(C8:C19)</f>
        <v>0</v>
      </c>
      <c r="D5"/>
      <c r="J5" s="57"/>
      <c r="K5" s="58"/>
      <c r="L5" s="89"/>
      <c r="M5" s="89"/>
      <c r="N5" s="85"/>
      <c r="O5" s="55"/>
    </row>
    <row r="6" spans="2:15" ht="19.5" customHeight="1" x14ac:dyDescent="0.15">
      <c r="B6" s="40"/>
      <c r="C6" s="21"/>
      <c r="D6"/>
      <c r="J6" s="57"/>
      <c r="K6" s="58"/>
      <c r="L6" s="89"/>
      <c r="M6" s="89"/>
      <c r="N6" s="85"/>
      <c r="O6" s="55"/>
    </row>
    <row r="7" spans="2:15" ht="18.75" customHeight="1" x14ac:dyDescent="0.15">
      <c r="B7" s="40" t="s">
        <v>0</v>
      </c>
      <c r="C7" s="40" t="s">
        <v>56</v>
      </c>
      <c r="D7" s="14" t="s">
        <v>55</v>
      </c>
      <c r="F7" s="32" t="s">
        <v>17</v>
      </c>
      <c r="G7" s="32" t="s">
        <v>18</v>
      </c>
      <c r="H7" s="32" t="s">
        <v>69</v>
      </c>
      <c r="I7" s="95"/>
      <c r="J7" s="57"/>
      <c r="K7" s="58"/>
      <c r="L7" s="89"/>
      <c r="M7" s="89"/>
      <c r="N7" s="85"/>
      <c r="O7" s="55"/>
    </row>
    <row r="8" spans="2:15" ht="18.75" customHeight="1" x14ac:dyDescent="0.15">
      <c r="B8" s="22" t="s">
        <v>52</v>
      </c>
      <c r="C8" s="73">
        <f>F12*G12*H12*I12*2</f>
        <v>0</v>
      </c>
      <c r="D8" s="45" t="s">
        <v>92</v>
      </c>
      <c r="E8" s="9"/>
      <c r="F8" s="9">
        <v>3705904</v>
      </c>
      <c r="G8" s="96">
        <f>17/12</f>
        <v>1.4166666666666667</v>
      </c>
      <c r="H8" s="9">
        <f>ROUNDDOWN(F8*G8,0)</f>
        <v>5250030</v>
      </c>
      <c r="I8" s="97"/>
      <c r="J8" s="59"/>
      <c r="K8" s="85"/>
      <c r="L8" s="85"/>
      <c r="M8" s="85"/>
      <c r="N8" s="85"/>
      <c r="O8" s="55"/>
    </row>
    <row r="9" spans="2:15" ht="18.75" customHeight="1" x14ac:dyDescent="0.15">
      <c r="B9" s="23" t="s">
        <v>53</v>
      </c>
      <c r="C9" s="74">
        <f t="shared" ref="C9:C10" si="0">F13*G13*H13*I13*2</f>
        <v>0</v>
      </c>
      <c r="D9" s="46" t="s">
        <v>93</v>
      </c>
      <c r="E9" s="9"/>
      <c r="F9" s="9">
        <v>2841638</v>
      </c>
      <c r="G9" s="96">
        <f>17/12</f>
        <v>1.4166666666666667</v>
      </c>
      <c r="H9" s="9">
        <f>ROUNDDOWN(F9*G9,0)</f>
        <v>4025653</v>
      </c>
      <c r="I9" s="97"/>
      <c r="J9" s="59"/>
      <c r="K9" s="90"/>
      <c r="L9" s="85"/>
      <c r="M9" s="85"/>
      <c r="N9" s="85"/>
      <c r="O9" s="55"/>
    </row>
    <row r="10" spans="2:15" ht="18.75" customHeight="1" x14ac:dyDescent="0.15">
      <c r="B10" s="24" t="s">
        <v>54</v>
      </c>
      <c r="C10" s="75">
        <f t="shared" si="0"/>
        <v>0</v>
      </c>
      <c r="D10" s="101" t="s">
        <v>94</v>
      </c>
      <c r="E10" s="9"/>
      <c r="F10" s="9">
        <v>1899539</v>
      </c>
      <c r="G10" s="96">
        <f>17/12</f>
        <v>1.4166666666666667</v>
      </c>
      <c r="H10" s="9">
        <f>ROUNDDOWN(F10*G10,0)</f>
        <v>2691013</v>
      </c>
      <c r="I10" s="97"/>
      <c r="J10" s="59"/>
      <c r="K10" s="85"/>
      <c r="L10" s="85"/>
      <c r="M10" s="85"/>
      <c r="N10" s="85"/>
      <c r="O10" s="55"/>
    </row>
    <row r="11" spans="2:15" ht="18.75" customHeight="1" x14ac:dyDescent="0.15">
      <c r="B11" s="22" t="s">
        <v>36</v>
      </c>
      <c r="C11" s="73"/>
      <c r="D11" s="45"/>
      <c r="E11" s="9"/>
      <c r="F11" s="32" t="s">
        <v>80</v>
      </c>
      <c r="G11" s="32" t="s">
        <v>81</v>
      </c>
      <c r="H11" s="32" t="s">
        <v>82</v>
      </c>
      <c r="I11" s="98" t="s">
        <v>83</v>
      </c>
      <c r="J11" s="59"/>
      <c r="K11" s="85"/>
      <c r="L11" s="85"/>
      <c r="M11" s="85"/>
      <c r="N11" s="85"/>
      <c r="O11" s="55"/>
    </row>
    <row r="12" spans="2:15" ht="18.75" customHeight="1" x14ac:dyDescent="0.15">
      <c r="B12" s="23" t="s">
        <v>37</v>
      </c>
      <c r="C12" s="74"/>
      <c r="D12" s="46"/>
      <c r="E12" s="9"/>
      <c r="F12" s="99">
        <v>0</v>
      </c>
      <c r="G12" s="99">
        <v>6</v>
      </c>
      <c r="H12" s="9">
        <f>H8</f>
        <v>5250030</v>
      </c>
      <c r="I12" s="100">
        <v>0.7</v>
      </c>
      <c r="J12" s="59"/>
      <c r="K12" s="90"/>
      <c r="L12" s="85"/>
      <c r="M12" s="85"/>
      <c r="N12" s="85"/>
      <c r="O12" s="55"/>
    </row>
    <row r="13" spans="2:15" ht="18.75" customHeight="1" x14ac:dyDescent="0.15">
      <c r="B13" s="24" t="s">
        <v>38</v>
      </c>
      <c r="C13" s="76"/>
      <c r="D13" s="47"/>
      <c r="E13" s="9"/>
      <c r="F13" s="99">
        <v>0</v>
      </c>
      <c r="G13" s="99">
        <v>6</v>
      </c>
      <c r="H13" s="9">
        <f>H9</f>
        <v>4025653</v>
      </c>
      <c r="I13" s="100">
        <v>0.30398706868229375</v>
      </c>
      <c r="J13" s="59"/>
      <c r="K13" s="85"/>
      <c r="L13" s="85"/>
      <c r="M13" s="85"/>
      <c r="N13" s="85"/>
      <c r="O13" s="55"/>
    </row>
    <row r="14" spans="2:15" ht="18.75" customHeight="1" x14ac:dyDescent="0.15">
      <c r="B14" s="22" t="s">
        <v>39</v>
      </c>
      <c r="C14" s="73"/>
      <c r="D14" s="45"/>
      <c r="E14" s="9"/>
      <c r="F14" s="99">
        <v>0</v>
      </c>
      <c r="G14" s="99">
        <v>0</v>
      </c>
      <c r="H14" s="9">
        <f>H10</f>
        <v>2691013</v>
      </c>
      <c r="I14" s="100">
        <v>0</v>
      </c>
      <c r="J14" s="59"/>
      <c r="K14" s="85"/>
      <c r="L14" s="85"/>
      <c r="M14" s="85"/>
      <c r="N14" s="85"/>
      <c r="O14" s="55"/>
    </row>
    <row r="15" spans="2:15" ht="18.75" customHeight="1" x14ac:dyDescent="0.15">
      <c r="B15" s="23" t="s">
        <v>40</v>
      </c>
      <c r="C15" s="74"/>
      <c r="D15" s="46"/>
      <c r="E15" s="9"/>
      <c r="J15" s="59"/>
      <c r="K15" s="90"/>
      <c r="L15" s="85"/>
      <c r="M15" s="85"/>
      <c r="N15" s="85"/>
      <c r="O15" s="55"/>
    </row>
    <row r="16" spans="2:15" ht="18.75" customHeight="1" x14ac:dyDescent="0.15">
      <c r="B16" s="24" t="s">
        <v>41</v>
      </c>
      <c r="C16" s="76"/>
      <c r="D16" s="47"/>
      <c r="E16" s="9"/>
      <c r="J16" s="59"/>
      <c r="K16" s="85"/>
      <c r="L16" s="85"/>
      <c r="M16" s="85"/>
      <c r="N16" s="85"/>
      <c r="O16" s="55"/>
    </row>
    <row r="17" spans="2:15" ht="18.75" customHeight="1" x14ac:dyDescent="0.15">
      <c r="B17" s="22" t="s">
        <v>42</v>
      </c>
      <c r="C17" s="77"/>
      <c r="D17" s="45"/>
      <c r="E17" s="9"/>
      <c r="J17" s="59"/>
      <c r="K17" s="85"/>
      <c r="L17" s="85"/>
      <c r="M17" s="85"/>
      <c r="N17" s="85"/>
      <c r="O17" s="55"/>
    </row>
    <row r="18" spans="2:15" ht="18.75" customHeight="1" x14ac:dyDescent="0.15">
      <c r="B18" s="23" t="s">
        <v>43</v>
      </c>
      <c r="C18" s="78"/>
      <c r="D18" s="46"/>
      <c r="E18" s="9"/>
      <c r="H18" s="35"/>
      <c r="I18" s="35"/>
      <c r="J18" s="59"/>
      <c r="K18" s="85"/>
      <c r="L18" s="85"/>
      <c r="M18" s="85"/>
      <c r="N18" s="85"/>
      <c r="O18" s="55"/>
    </row>
    <row r="19" spans="2:15" ht="18.75" customHeight="1" thickBot="1" x14ac:dyDescent="0.2">
      <c r="B19" s="24" t="s">
        <v>44</v>
      </c>
      <c r="C19" s="76"/>
      <c r="D19" s="47"/>
      <c r="E19" s="9"/>
      <c r="J19" s="60"/>
      <c r="K19" s="61"/>
      <c r="L19" s="62"/>
      <c r="M19" s="62"/>
      <c r="N19" s="62"/>
      <c r="O19" s="63"/>
    </row>
    <row r="20" spans="2:15" ht="18.75" customHeight="1" thickBot="1" x14ac:dyDescent="0.2">
      <c r="B20" t="s">
        <v>19</v>
      </c>
      <c r="C20"/>
      <c r="D20"/>
      <c r="E20" s="9"/>
      <c r="J20" s="125" t="s">
        <v>77</v>
      </c>
      <c r="K20" s="126"/>
      <c r="L20" s="64" t="s">
        <v>67</v>
      </c>
      <c r="M20" s="65"/>
      <c r="N20" s="65"/>
      <c r="O20" s="66"/>
    </row>
    <row r="21" spans="2:15" ht="18.75" customHeight="1" x14ac:dyDescent="0.15">
      <c r="B21" t="s">
        <v>20</v>
      </c>
      <c r="C21"/>
      <c r="D21"/>
      <c r="E21" s="9"/>
      <c r="J21" s="67"/>
      <c r="K21" s="91"/>
      <c r="L21" s="85"/>
      <c r="M21" s="85"/>
      <c r="N21" s="85"/>
      <c r="O21" s="55"/>
    </row>
    <row r="22" spans="2:15" ht="18.75" customHeight="1" x14ac:dyDescent="0.15">
      <c r="B22" t="s">
        <v>21</v>
      </c>
      <c r="C22"/>
      <c r="D22"/>
      <c r="F22" s="6"/>
      <c r="G22" s="36"/>
      <c r="J22" s="59"/>
      <c r="K22" s="85"/>
      <c r="L22" s="85"/>
      <c r="M22" s="85"/>
      <c r="N22" s="85"/>
      <c r="O22" s="55"/>
    </row>
    <row r="23" spans="2:15" ht="18.75" customHeight="1" x14ac:dyDescent="0.15">
      <c r="B23" s="20"/>
      <c r="C23" s="20"/>
      <c r="D23" s="20"/>
      <c r="F23" s="30"/>
      <c r="G23" s="29"/>
      <c r="J23" s="59"/>
      <c r="K23" s="85"/>
      <c r="L23" s="85"/>
      <c r="M23" s="85"/>
      <c r="N23" s="85"/>
      <c r="O23" s="55"/>
    </row>
    <row r="24" spans="2:15" ht="18.75" customHeight="1" x14ac:dyDescent="0.15">
      <c r="B24" s="21" t="s">
        <v>4</v>
      </c>
      <c r="C24" s="94">
        <f>C26+C41+C47+C51+C55+C59</f>
        <v>0</v>
      </c>
      <c r="D24"/>
      <c r="J24" s="59"/>
      <c r="K24" s="85"/>
      <c r="L24" s="85"/>
      <c r="M24" s="85"/>
      <c r="N24" s="85"/>
      <c r="O24" s="55"/>
    </row>
    <row r="25" spans="2:15" ht="18.75" customHeight="1" x14ac:dyDescent="0.15">
      <c r="B25" s="26"/>
      <c r="C25" s="79"/>
      <c r="D25"/>
      <c r="E25" s="31"/>
      <c r="J25" s="59"/>
      <c r="K25" s="85"/>
      <c r="L25" s="85"/>
      <c r="M25" s="85"/>
      <c r="N25" s="85"/>
      <c r="O25" s="55"/>
    </row>
    <row r="26" spans="2:15" ht="18.75" customHeight="1" x14ac:dyDescent="0.15">
      <c r="B26" t="s">
        <v>5</v>
      </c>
      <c r="C26" s="94">
        <f>SUM(C27:C28,C32:C33)</f>
        <v>0</v>
      </c>
      <c r="D26"/>
      <c r="E26" s="33"/>
      <c r="G26" s="71" t="s">
        <v>70</v>
      </c>
      <c r="H26" s="105">
        <v>1466.6</v>
      </c>
      <c r="J26" s="59"/>
      <c r="K26" s="85"/>
      <c r="L26" s="85"/>
      <c r="M26" s="85"/>
      <c r="N26" s="85"/>
      <c r="O26" s="55"/>
    </row>
    <row r="27" spans="2:15" ht="18.75" customHeight="1" x14ac:dyDescent="0.15">
      <c r="B27" s="22" t="s">
        <v>47</v>
      </c>
      <c r="C27" s="73">
        <f>F27*G27*H27</f>
        <v>0</v>
      </c>
      <c r="D27" s="102" t="s">
        <v>73</v>
      </c>
      <c r="F27" s="106">
        <v>0</v>
      </c>
      <c r="G27" s="106">
        <v>1</v>
      </c>
      <c r="H27" s="107">
        <v>1055797</v>
      </c>
      <c r="J27" s="59"/>
      <c r="K27" s="85"/>
      <c r="L27" s="85"/>
      <c r="M27" s="85"/>
      <c r="N27" s="85"/>
      <c r="O27" s="55"/>
    </row>
    <row r="28" spans="2:15" ht="18.75" customHeight="1" x14ac:dyDescent="0.15">
      <c r="B28" s="23" t="s">
        <v>48</v>
      </c>
      <c r="C28" s="74">
        <f>SUM(C29:C31)</f>
        <v>0</v>
      </c>
      <c r="D28" s="103" t="s">
        <v>74</v>
      </c>
      <c r="F28" s="82"/>
      <c r="G28" s="82"/>
      <c r="H28" s="82"/>
      <c r="J28" s="59"/>
      <c r="K28" s="85"/>
      <c r="L28" s="85"/>
      <c r="M28" s="85"/>
      <c r="N28" s="85"/>
      <c r="O28" s="55"/>
    </row>
    <row r="29" spans="2:15" ht="18.75" customHeight="1" x14ac:dyDescent="0.15">
      <c r="B29" s="23" t="s">
        <v>6</v>
      </c>
      <c r="C29" s="74">
        <f>F29*G29*H29*H26</f>
        <v>0</v>
      </c>
      <c r="D29" s="103" t="s">
        <v>71</v>
      </c>
      <c r="F29" s="106">
        <v>0</v>
      </c>
      <c r="G29" s="106">
        <v>6</v>
      </c>
      <c r="H29" s="106">
        <v>30</v>
      </c>
      <c r="J29" s="59"/>
      <c r="K29" s="85"/>
      <c r="L29" s="85"/>
      <c r="M29" s="85"/>
      <c r="N29" s="85"/>
      <c r="O29" s="55"/>
    </row>
    <row r="30" spans="2:15" ht="18.75" customHeight="1" x14ac:dyDescent="0.15">
      <c r="B30" s="23" t="s">
        <v>7</v>
      </c>
      <c r="C30" s="74">
        <f>F30*G30*H30*H26</f>
        <v>0</v>
      </c>
      <c r="D30" s="103" t="s">
        <v>75</v>
      </c>
      <c r="F30" s="106">
        <v>0</v>
      </c>
      <c r="G30" s="106">
        <v>5</v>
      </c>
      <c r="H30" s="106">
        <f>81*0.85</f>
        <v>68.849999999999994</v>
      </c>
      <c r="J30" s="59"/>
      <c r="K30" s="85"/>
      <c r="L30" s="85"/>
      <c r="M30" s="85"/>
      <c r="N30" s="85"/>
      <c r="O30" s="55"/>
    </row>
    <row r="31" spans="2:15" ht="18.75" customHeight="1" x14ac:dyDescent="0.15">
      <c r="B31" s="24" t="s">
        <v>8</v>
      </c>
      <c r="C31" s="75">
        <f>F31*G31*H31*H26</f>
        <v>0</v>
      </c>
      <c r="D31" s="104" t="s">
        <v>72</v>
      </c>
      <c r="F31" s="106">
        <v>0</v>
      </c>
      <c r="G31" s="106">
        <v>6</v>
      </c>
      <c r="H31" s="106">
        <v>37</v>
      </c>
      <c r="J31" s="59"/>
      <c r="K31" s="85"/>
      <c r="L31" s="85"/>
      <c r="M31" s="85"/>
      <c r="N31" s="85"/>
      <c r="O31" s="55"/>
    </row>
    <row r="32" spans="2:15" ht="18.75" customHeight="1" x14ac:dyDescent="0.15">
      <c r="B32" s="22" t="s">
        <v>49</v>
      </c>
      <c r="C32" s="73">
        <f>F32*G32*H32</f>
        <v>0</v>
      </c>
      <c r="D32" s="102" t="s">
        <v>73</v>
      </c>
      <c r="F32" s="106">
        <v>0</v>
      </c>
      <c r="G32" s="106">
        <v>1</v>
      </c>
      <c r="H32" s="107">
        <v>1055797</v>
      </c>
      <c r="J32" s="59"/>
      <c r="K32" s="85"/>
      <c r="L32" s="85"/>
      <c r="M32" s="85"/>
      <c r="N32" s="85"/>
      <c r="O32" s="55"/>
    </row>
    <row r="33" spans="2:15" ht="18.75" customHeight="1" thickBot="1" x14ac:dyDescent="0.2">
      <c r="B33" s="23" t="s">
        <v>50</v>
      </c>
      <c r="C33" s="74">
        <f>SUM(C34:C36)</f>
        <v>0</v>
      </c>
      <c r="D33" s="103" t="s">
        <v>74</v>
      </c>
      <c r="F33" s="82"/>
      <c r="G33" s="82"/>
      <c r="H33" s="82"/>
      <c r="J33" s="59"/>
      <c r="K33" s="85"/>
      <c r="L33" s="85"/>
      <c r="M33" s="85"/>
      <c r="N33" s="85"/>
      <c r="O33" s="55"/>
    </row>
    <row r="34" spans="2:15" ht="18.75" customHeight="1" thickBot="1" x14ac:dyDescent="0.2">
      <c r="B34" s="23" t="s">
        <v>6</v>
      </c>
      <c r="C34" s="74">
        <f>F34*G34*H34*$H$26</f>
        <v>0</v>
      </c>
      <c r="D34" s="103" t="s">
        <v>71</v>
      </c>
      <c r="F34" s="106">
        <v>0</v>
      </c>
      <c r="G34" s="106">
        <v>6</v>
      </c>
      <c r="H34" s="106">
        <v>30</v>
      </c>
      <c r="J34" s="128" t="s">
        <v>78</v>
      </c>
      <c r="K34" s="129"/>
      <c r="L34" s="51" t="s">
        <v>68</v>
      </c>
      <c r="M34" s="52"/>
      <c r="N34" s="52"/>
      <c r="O34" s="53"/>
    </row>
    <row r="35" spans="2:15" ht="18.75" customHeight="1" x14ac:dyDescent="0.15">
      <c r="B35" s="23" t="s">
        <v>7</v>
      </c>
      <c r="C35" s="74">
        <f t="shared" ref="C35:C36" si="1">F35*G35*H35*$H$26</f>
        <v>0</v>
      </c>
      <c r="D35" s="103" t="s">
        <v>75</v>
      </c>
      <c r="F35" s="106">
        <v>0</v>
      </c>
      <c r="G35" s="106">
        <v>5</v>
      </c>
      <c r="H35" s="106">
        <f>81*0.85</f>
        <v>68.849999999999994</v>
      </c>
      <c r="J35" s="69"/>
      <c r="K35" s="52"/>
      <c r="L35" s="52"/>
      <c r="M35" s="52"/>
      <c r="N35" s="52"/>
      <c r="O35" s="53"/>
    </row>
    <row r="36" spans="2:15" ht="18.75" customHeight="1" x14ac:dyDescent="0.15">
      <c r="B36" s="24" t="s">
        <v>8</v>
      </c>
      <c r="C36" s="75">
        <f t="shared" si="1"/>
        <v>0</v>
      </c>
      <c r="D36" s="104" t="s">
        <v>72</v>
      </c>
      <c r="F36" s="106">
        <v>0</v>
      </c>
      <c r="G36" s="106">
        <v>6</v>
      </c>
      <c r="H36" s="106">
        <v>37</v>
      </c>
      <c r="J36" s="59"/>
      <c r="K36" s="85"/>
      <c r="L36" s="85"/>
      <c r="M36" s="85"/>
      <c r="N36" s="85"/>
      <c r="O36" s="55"/>
    </row>
    <row r="37" spans="2:15" ht="18.75" customHeight="1" x14ac:dyDescent="0.15">
      <c r="B37" t="s">
        <v>33</v>
      </c>
      <c r="C37" s="78"/>
      <c r="D37" s="20"/>
      <c r="J37" s="59"/>
      <c r="K37" s="85"/>
      <c r="L37" s="85"/>
      <c r="M37" s="85"/>
      <c r="N37" s="85"/>
      <c r="O37" s="55"/>
    </row>
    <row r="38" spans="2:15" ht="18.75" customHeight="1" x14ac:dyDescent="0.15">
      <c r="B38" t="s">
        <v>51</v>
      </c>
      <c r="C38" s="78"/>
      <c r="D38" s="20"/>
      <c r="J38" s="59"/>
      <c r="K38" s="85"/>
      <c r="L38" s="85"/>
      <c r="M38" s="85"/>
      <c r="N38" s="85"/>
      <c r="O38" s="55"/>
    </row>
    <row r="39" spans="2:15" ht="18.75" customHeight="1" x14ac:dyDescent="0.15">
      <c r="B39" s="120" t="s">
        <v>87</v>
      </c>
      <c r="C39" s="78"/>
      <c r="D39" s="20"/>
      <c r="J39" s="59"/>
      <c r="K39" s="85"/>
      <c r="L39" s="85"/>
      <c r="M39" s="85"/>
      <c r="N39" s="85"/>
      <c r="O39" s="55"/>
    </row>
    <row r="40" spans="2:15" ht="18.75" customHeight="1" x14ac:dyDescent="0.15">
      <c r="B40" s="20"/>
      <c r="C40" s="81"/>
      <c r="D40" s="20"/>
      <c r="I40" s="85"/>
      <c r="J40" s="59"/>
      <c r="K40" s="85"/>
      <c r="L40" s="85"/>
      <c r="M40" s="85"/>
      <c r="N40" s="85"/>
      <c r="O40" s="55"/>
    </row>
    <row r="41" spans="2:15" ht="18.75" customHeight="1" x14ac:dyDescent="0.15">
      <c r="B41" t="s">
        <v>25</v>
      </c>
      <c r="C41" s="94">
        <f>C42</f>
        <v>0</v>
      </c>
      <c r="D41"/>
      <c r="I41" s="85"/>
      <c r="J41" s="59"/>
      <c r="K41" s="85"/>
      <c r="L41" s="85"/>
      <c r="M41" s="85"/>
      <c r="N41" s="85"/>
      <c r="O41" s="55"/>
    </row>
    <row r="42" spans="2:15" ht="18.75" customHeight="1" x14ac:dyDescent="0.15">
      <c r="B42" s="22" t="s">
        <v>30</v>
      </c>
      <c r="C42" s="108">
        <f>SUM(C43:C45)</f>
        <v>0</v>
      </c>
      <c r="D42" s="102" t="s">
        <v>90</v>
      </c>
      <c r="I42" s="85"/>
      <c r="J42" s="92"/>
      <c r="K42" s="85"/>
      <c r="L42" s="85"/>
      <c r="M42" s="85"/>
      <c r="N42" s="85"/>
      <c r="O42" s="55"/>
    </row>
    <row r="43" spans="2:15" ht="18.75" customHeight="1" x14ac:dyDescent="0.15">
      <c r="B43" s="23" t="s">
        <v>32</v>
      </c>
      <c r="C43" s="109"/>
      <c r="D43" s="103"/>
      <c r="I43" s="85"/>
      <c r="J43" s="92"/>
      <c r="K43" s="85"/>
      <c r="L43" s="85"/>
      <c r="M43" s="85"/>
      <c r="N43" s="85"/>
      <c r="O43" s="55"/>
    </row>
    <row r="44" spans="2:15" ht="18.75" customHeight="1" x14ac:dyDescent="0.15">
      <c r="B44" s="23" t="s">
        <v>31</v>
      </c>
      <c r="C44" s="109"/>
      <c r="D44" s="123"/>
      <c r="I44" s="85"/>
      <c r="J44" s="92"/>
      <c r="K44" s="85"/>
      <c r="L44" s="85"/>
      <c r="M44" s="85"/>
      <c r="N44" s="85"/>
      <c r="O44" s="55"/>
    </row>
    <row r="45" spans="2:15" ht="18.75" customHeight="1" x14ac:dyDescent="0.15">
      <c r="B45" s="24" t="s">
        <v>34</v>
      </c>
      <c r="C45" s="121"/>
      <c r="D45" s="47"/>
      <c r="I45" s="85"/>
      <c r="J45" s="92"/>
      <c r="K45" s="85"/>
      <c r="L45" s="85"/>
      <c r="M45" s="85"/>
      <c r="N45" s="85"/>
      <c r="O45" s="55"/>
    </row>
    <row r="46" spans="2:15" ht="18.75" customHeight="1" x14ac:dyDescent="0.15">
      <c r="B46" s="27"/>
      <c r="C46" s="80"/>
      <c r="D46" s="27"/>
      <c r="I46" s="85"/>
      <c r="J46" s="92"/>
      <c r="K46" s="85"/>
      <c r="L46" s="85"/>
      <c r="M46" s="85"/>
      <c r="N46" s="85"/>
      <c r="O46" s="55"/>
    </row>
    <row r="47" spans="2:15" ht="18.75" customHeight="1" x14ac:dyDescent="0.15">
      <c r="B47" t="s">
        <v>61</v>
      </c>
      <c r="C47" s="94">
        <f>SUM(C48:C49)</f>
        <v>0</v>
      </c>
      <c r="D47"/>
      <c r="I47" s="85"/>
      <c r="J47" s="59"/>
      <c r="K47" s="85"/>
      <c r="L47" s="85"/>
      <c r="M47" s="85"/>
      <c r="N47" s="85"/>
      <c r="O47" s="55"/>
    </row>
    <row r="48" spans="2:15" ht="18.75" customHeight="1" x14ac:dyDescent="0.15">
      <c r="B48" s="22" t="s">
        <v>26</v>
      </c>
      <c r="C48" s="113"/>
      <c r="D48" s="48"/>
      <c r="I48" s="85"/>
      <c r="J48" s="70"/>
      <c r="K48" s="93"/>
      <c r="L48" s="93"/>
      <c r="M48" s="85"/>
      <c r="N48" s="85"/>
      <c r="O48" s="55"/>
    </row>
    <row r="49" spans="2:15" ht="18.75" customHeight="1" x14ac:dyDescent="0.15">
      <c r="B49" s="24" t="s">
        <v>27</v>
      </c>
      <c r="C49" s="110"/>
      <c r="D49" s="47"/>
      <c r="I49" s="85"/>
      <c r="J49" s="70"/>
      <c r="K49" s="93"/>
      <c r="L49" s="93"/>
      <c r="M49" s="85"/>
      <c r="N49" s="85"/>
      <c r="O49" s="55"/>
    </row>
    <row r="50" spans="2:15" ht="18.75" customHeight="1" x14ac:dyDescent="0.15">
      <c r="B50" s="27"/>
      <c r="C50" s="111"/>
      <c r="D50" s="27"/>
      <c r="J50" s="70"/>
      <c r="K50" s="93"/>
      <c r="L50" s="93"/>
      <c r="M50" s="85"/>
      <c r="N50" s="85"/>
      <c r="O50" s="55"/>
    </row>
    <row r="51" spans="2:15" ht="18.75" customHeight="1" x14ac:dyDescent="0.15">
      <c r="B51" t="s">
        <v>28</v>
      </c>
      <c r="C51" s="94">
        <f>SUM(C52:C53)</f>
        <v>0</v>
      </c>
      <c r="D51"/>
      <c r="J51" s="70"/>
      <c r="K51" s="93"/>
      <c r="L51" s="93"/>
      <c r="M51" s="85"/>
      <c r="N51" s="85"/>
      <c r="O51" s="55"/>
    </row>
    <row r="52" spans="2:15" ht="18.75" customHeight="1" x14ac:dyDescent="0.15">
      <c r="B52" s="22" t="s">
        <v>29</v>
      </c>
      <c r="C52" s="113"/>
      <c r="D52" s="48"/>
      <c r="G52" s="18"/>
      <c r="H52" s="37"/>
      <c r="I52" s="37"/>
      <c r="J52" s="70"/>
      <c r="K52" s="93"/>
      <c r="L52" s="93"/>
      <c r="M52" s="85"/>
      <c r="N52" s="85"/>
      <c r="O52" s="55"/>
    </row>
    <row r="53" spans="2:15" ht="18.75" customHeight="1" x14ac:dyDescent="0.15">
      <c r="B53" s="24"/>
      <c r="C53" s="110"/>
      <c r="D53" s="47"/>
      <c r="G53" s="18"/>
      <c r="H53" s="37"/>
      <c r="I53" s="37"/>
      <c r="J53" s="70"/>
      <c r="K53" s="93"/>
      <c r="L53" s="93"/>
      <c r="M53" s="85"/>
      <c r="N53" s="85"/>
      <c r="O53" s="55"/>
    </row>
    <row r="54" spans="2:15" ht="18.75" customHeight="1" x14ac:dyDescent="0.15">
      <c r="B54" s="20"/>
      <c r="C54" s="81"/>
      <c r="D54" s="20"/>
      <c r="G54" s="18"/>
      <c r="H54" s="37"/>
      <c r="I54" s="37"/>
      <c r="J54" s="70"/>
      <c r="K54" s="93"/>
      <c r="L54" s="93"/>
      <c r="M54" s="85"/>
      <c r="N54" s="85"/>
      <c r="O54" s="55"/>
    </row>
    <row r="55" spans="2:15" ht="18.75" customHeight="1" x14ac:dyDescent="0.15">
      <c r="B55" t="s">
        <v>22</v>
      </c>
      <c r="C55" s="94">
        <f>SUM(C56:C57)</f>
        <v>0</v>
      </c>
      <c r="D55"/>
      <c r="G55" s="18"/>
      <c r="H55" s="37"/>
      <c r="I55" s="37"/>
      <c r="J55" s="70"/>
      <c r="K55" s="93"/>
      <c r="L55" s="93"/>
      <c r="M55" s="85"/>
      <c r="N55" s="85"/>
      <c r="O55" s="55"/>
    </row>
    <row r="56" spans="2:15" ht="18.75" customHeight="1" x14ac:dyDescent="0.15">
      <c r="B56" s="22" t="s">
        <v>23</v>
      </c>
      <c r="C56" s="122"/>
      <c r="D56" s="48"/>
      <c r="G56" s="19"/>
      <c r="H56" s="37"/>
      <c r="I56" s="37"/>
      <c r="J56" s="70"/>
      <c r="K56" s="93"/>
      <c r="L56" s="93"/>
      <c r="M56" s="85"/>
      <c r="N56" s="85"/>
      <c r="O56" s="55"/>
    </row>
    <row r="57" spans="2:15" ht="18.75" customHeight="1" x14ac:dyDescent="0.15">
      <c r="B57" s="24" t="s">
        <v>24</v>
      </c>
      <c r="C57" s="121"/>
      <c r="D57" s="104" t="s">
        <v>89</v>
      </c>
      <c r="F57" s="38"/>
      <c r="G57" s="18"/>
      <c r="H57" s="37"/>
      <c r="I57" s="37"/>
      <c r="J57" s="70"/>
      <c r="K57" s="93"/>
      <c r="L57" s="93"/>
      <c r="M57" s="85"/>
      <c r="N57" s="85"/>
      <c r="O57" s="55"/>
    </row>
    <row r="58" spans="2:15" ht="18.75" customHeight="1" x14ac:dyDescent="0.15">
      <c r="B58" s="20"/>
      <c r="C58" s="81"/>
      <c r="D58" s="20"/>
      <c r="F58" s="36"/>
      <c r="G58" s="18"/>
      <c r="H58" s="37"/>
      <c r="I58" s="37"/>
      <c r="J58" s="70"/>
      <c r="K58" s="93"/>
      <c r="L58" s="93"/>
      <c r="M58" s="85"/>
      <c r="N58" s="85"/>
      <c r="O58" s="55"/>
    </row>
    <row r="59" spans="2:15" ht="18.75" customHeight="1" x14ac:dyDescent="0.15">
      <c r="B59" t="s">
        <v>13</v>
      </c>
      <c r="C59" s="94">
        <f>C60</f>
        <v>0</v>
      </c>
      <c r="D59"/>
      <c r="F59" s="28"/>
      <c r="G59" s="18"/>
      <c r="H59" s="37"/>
      <c r="I59" s="37"/>
      <c r="J59" s="70"/>
      <c r="K59" s="93"/>
      <c r="L59" s="93"/>
      <c r="M59" s="85"/>
      <c r="N59" s="85"/>
      <c r="O59" s="55"/>
    </row>
    <row r="60" spans="2:15" ht="18.75" customHeight="1" x14ac:dyDescent="0.15">
      <c r="B60" s="25" t="s">
        <v>35</v>
      </c>
      <c r="C60" s="115"/>
      <c r="D60" s="49"/>
      <c r="F60" s="39"/>
      <c r="G60" s="18"/>
      <c r="H60" s="37"/>
      <c r="I60" s="37"/>
      <c r="J60" s="70"/>
      <c r="K60" s="93"/>
      <c r="L60" s="93"/>
      <c r="M60" s="85"/>
      <c r="N60" s="85"/>
      <c r="O60" s="55"/>
    </row>
    <row r="61" spans="2:15" ht="18.75" customHeight="1" x14ac:dyDescent="0.15">
      <c r="B61" s="27"/>
      <c r="C61" s="111"/>
      <c r="D61" s="27"/>
      <c r="G61" s="18"/>
      <c r="H61" s="37"/>
      <c r="I61" s="37"/>
      <c r="J61" s="70"/>
      <c r="K61" s="93"/>
      <c r="L61" s="93"/>
      <c r="M61" s="85"/>
      <c r="N61" s="85"/>
      <c r="O61" s="55"/>
    </row>
    <row r="62" spans="2:15" ht="18.75" customHeight="1" x14ac:dyDescent="0.15">
      <c r="B62" s="21" t="s">
        <v>45</v>
      </c>
      <c r="C62" s="94">
        <f>C63</f>
        <v>0</v>
      </c>
      <c r="D62"/>
      <c r="F62" s="32"/>
      <c r="G62" s="18"/>
      <c r="H62" s="37"/>
      <c r="I62" s="37"/>
      <c r="J62" s="70"/>
      <c r="K62" s="93"/>
      <c r="L62" s="93"/>
      <c r="M62" s="85"/>
      <c r="N62" s="85"/>
      <c r="O62" s="55"/>
    </row>
    <row r="63" spans="2:15" ht="18.75" customHeight="1" x14ac:dyDescent="0.15">
      <c r="B63" s="25" t="s">
        <v>46</v>
      </c>
      <c r="C63" s="115"/>
      <c r="D63" s="49"/>
      <c r="F63" s="39"/>
      <c r="G63" s="18"/>
      <c r="H63" s="15"/>
      <c r="I63" s="15"/>
      <c r="J63" s="70"/>
      <c r="K63" s="93"/>
      <c r="L63" s="93"/>
      <c r="M63" s="85"/>
      <c r="N63" s="85"/>
      <c r="O63" s="55"/>
    </row>
    <row r="64" spans="2:15" ht="18.75" customHeight="1" x14ac:dyDescent="0.15">
      <c r="B64" s="20"/>
      <c r="C64" s="81"/>
      <c r="D64" s="20"/>
      <c r="G64" s="18"/>
      <c r="H64" s="37"/>
      <c r="I64" s="37"/>
      <c r="J64" s="70"/>
      <c r="K64" s="93"/>
      <c r="L64" s="93"/>
      <c r="M64" s="85"/>
      <c r="N64" s="85"/>
      <c r="O64" s="55"/>
    </row>
    <row r="65" spans="2:15" ht="18.75" customHeight="1" x14ac:dyDescent="0.15">
      <c r="B65" s="21" t="s">
        <v>57</v>
      </c>
      <c r="C65" s="94">
        <f>C66</f>
        <v>0</v>
      </c>
      <c r="D65" s="112"/>
      <c r="F65" s="32"/>
      <c r="G65" s="18"/>
      <c r="H65" s="37"/>
      <c r="I65" s="37"/>
      <c r="J65" s="70"/>
      <c r="K65" s="93"/>
      <c r="L65" s="93"/>
      <c r="M65" s="85"/>
      <c r="N65" s="85"/>
      <c r="O65" s="55"/>
    </row>
    <row r="66" spans="2:15" ht="18.75" customHeight="1" x14ac:dyDescent="0.15">
      <c r="B66" s="25" t="s">
        <v>9</v>
      </c>
      <c r="C66" s="117"/>
      <c r="D66" s="116" t="s">
        <v>84</v>
      </c>
      <c r="F66" s="34"/>
      <c r="G66" s="18"/>
      <c r="H66" s="15"/>
      <c r="I66" s="15"/>
      <c r="J66" s="70"/>
      <c r="K66" s="93"/>
      <c r="L66" s="93"/>
      <c r="M66" s="85"/>
      <c r="N66" s="85"/>
      <c r="O66" s="55"/>
    </row>
    <row r="67" spans="2:15" ht="18.75" customHeight="1" x14ac:dyDescent="0.15">
      <c r="B67" s="20"/>
      <c r="C67" s="114"/>
      <c r="D67" s="114"/>
      <c r="G67" s="18"/>
      <c r="H67" s="37"/>
      <c r="I67" s="37"/>
      <c r="J67" s="70"/>
      <c r="K67" s="93"/>
      <c r="L67" s="93"/>
      <c r="M67" s="85"/>
      <c r="N67" s="85"/>
      <c r="O67" s="55"/>
    </row>
    <row r="68" spans="2:15" ht="18.75" customHeight="1" x14ac:dyDescent="0.15">
      <c r="B68" s="21" t="s">
        <v>58</v>
      </c>
      <c r="C68" s="94">
        <f>C69</f>
        <v>0</v>
      </c>
      <c r="D68" s="112"/>
      <c r="E68" s="36"/>
      <c r="F68" s="32"/>
      <c r="G68" s="18"/>
      <c r="H68" s="37"/>
      <c r="I68" s="37"/>
      <c r="J68" s="70"/>
      <c r="K68" s="93"/>
      <c r="L68" s="93"/>
      <c r="M68" s="85"/>
      <c r="N68" s="85"/>
      <c r="O68" s="55"/>
    </row>
    <row r="69" spans="2:15" ht="18.75" customHeight="1" x14ac:dyDescent="0.15">
      <c r="B69" s="25" t="s">
        <v>10</v>
      </c>
      <c r="C69" s="118"/>
      <c r="D69" s="116" t="s">
        <v>85</v>
      </c>
      <c r="E69" s="36"/>
      <c r="F69" s="34"/>
      <c r="G69" s="18"/>
      <c r="H69" s="37"/>
      <c r="I69" s="37"/>
      <c r="J69" s="59"/>
      <c r="K69" s="85"/>
      <c r="L69" s="85"/>
      <c r="M69" s="85"/>
      <c r="N69" s="85"/>
      <c r="O69" s="55"/>
    </row>
    <row r="70" spans="2:15" ht="18.75" customHeight="1" x14ac:dyDescent="0.15">
      <c r="B70" s="20"/>
      <c r="C70" s="81"/>
      <c r="D70" s="20"/>
      <c r="E70" s="36"/>
      <c r="G70" s="18"/>
      <c r="H70" s="37"/>
      <c r="I70" s="37"/>
      <c r="J70" s="59"/>
      <c r="K70" s="85"/>
      <c r="L70" s="85"/>
      <c r="M70" s="85"/>
      <c r="N70" s="85"/>
      <c r="O70" s="55"/>
    </row>
    <row r="71" spans="2:15" ht="18.75" customHeight="1" x14ac:dyDescent="0.15">
      <c r="B71" s="21" t="s">
        <v>59</v>
      </c>
      <c r="C71" s="94">
        <f>C5+C24+C65+C68</f>
        <v>0</v>
      </c>
      <c r="D71" s="112" t="s">
        <v>14</v>
      </c>
      <c r="F71" s="9"/>
      <c r="G71" s="18"/>
      <c r="H71" s="37"/>
      <c r="I71" s="37"/>
      <c r="J71" s="59"/>
      <c r="K71" s="85"/>
      <c r="L71" s="85"/>
      <c r="M71" s="85"/>
      <c r="N71" s="85"/>
      <c r="O71" s="55"/>
    </row>
    <row r="72" spans="2:15" ht="18.75" customHeight="1" x14ac:dyDescent="0.15">
      <c r="B72" s="21"/>
      <c r="C72" s="21"/>
      <c r="D72" s="112"/>
      <c r="E72" s="6"/>
      <c r="G72" s="18"/>
      <c r="H72" s="37"/>
      <c r="I72" s="37"/>
      <c r="J72" s="59"/>
      <c r="K72" s="85"/>
      <c r="L72" s="85"/>
      <c r="M72" s="85"/>
      <c r="N72" s="85"/>
      <c r="O72" s="55"/>
    </row>
    <row r="73" spans="2:15" ht="18.75" customHeight="1" x14ac:dyDescent="0.15">
      <c r="B73" s="21" t="s">
        <v>60</v>
      </c>
      <c r="C73" s="119">
        <f>C71*0.1</f>
        <v>0</v>
      </c>
      <c r="D73" s="112" t="s">
        <v>86</v>
      </c>
      <c r="G73" s="9"/>
      <c r="J73" s="59"/>
      <c r="K73" s="85"/>
      <c r="L73" s="85"/>
      <c r="M73" s="85"/>
      <c r="N73" s="85"/>
      <c r="O73" s="55"/>
    </row>
    <row r="74" spans="2:15" ht="18.75" customHeight="1" x14ac:dyDescent="0.15">
      <c r="B74"/>
      <c r="C74"/>
      <c r="D74" s="112"/>
      <c r="G74" s="9"/>
      <c r="J74" s="59"/>
      <c r="K74" s="85"/>
      <c r="L74" s="85"/>
      <c r="M74" s="85"/>
      <c r="N74" s="85"/>
      <c r="O74" s="55"/>
    </row>
    <row r="75" spans="2:15" ht="18.75" customHeight="1" thickBot="1" x14ac:dyDescent="0.2">
      <c r="B75" s="21" t="s">
        <v>11</v>
      </c>
      <c r="C75" s="94">
        <f>ROUNDDOWN((C71+C73),-3)</f>
        <v>0</v>
      </c>
      <c r="D75" s="112" t="s">
        <v>91</v>
      </c>
      <c r="F75" s="6"/>
      <c r="G75" s="9"/>
      <c r="J75" s="68"/>
      <c r="K75" s="62"/>
      <c r="L75" s="62"/>
      <c r="M75" s="62"/>
      <c r="N75" s="62"/>
      <c r="O75" s="63"/>
    </row>
    <row r="76" spans="2:15" ht="18.75" customHeight="1" x14ac:dyDescent="0.15">
      <c r="F76" s="6"/>
    </row>
    <row r="77" spans="2:15" ht="18.75" customHeight="1" x14ac:dyDescent="0.15"/>
    <row r="78" spans="2:15" ht="18.75" customHeight="1" x14ac:dyDescent="0.15"/>
    <row r="79" spans="2:15" ht="18.75" customHeight="1" x14ac:dyDescent="0.15"/>
    <row r="80" spans="2:15" ht="18.75" customHeight="1" x14ac:dyDescent="0.15"/>
    <row r="81" spans="2:4" ht="18.75" customHeight="1" x14ac:dyDescent="0.15"/>
    <row r="82" spans="2:4" ht="18.75" customHeight="1" x14ac:dyDescent="0.15"/>
    <row r="83" spans="2:4" ht="18.75" customHeight="1" x14ac:dyDescent="0.15"/>
    <row r="84" spans="2:4" ht="18.75" customHeight="1" x14ac:dyDescent="0.15"/>
    <row r="85" spans="2:4" ht="18.75" customHeight="1" x14ac:dyDescent="0.15"/>
    <row r="86" spans="2:4" ht="18.75" customHeight="1" x14ac:dyDescent="0.15"/>
    <row r="87" spans="2:4" ht="18.75" customHeight="1" x14ac:dyDescent="0.15"/>
    <row r="88" spans="2:4" ht="18.75" customHeight="1" x14ac:dyDescent="0.15"/>
    <row r="89" spans="2:4" ht="18.75" customHeight="1" x14ac:dyDescent="0.15"/>
    <row r="90" spans="2:4" ht="18.75" customHeight="1" x14ac:dyDescent="0.15"/>
    <row r="91" spans="2:4" ht="18.75" customHeight="1" x14ac:dyDescent="0.15">
      <c r="B91"/>
      <c r="C91"/>
      <c r="D91"/>
    </row>
    <row r="92" spans="2:4" ht="18.75" customHeight="1" x14ac:dyDescent="0.15">
      <c r="B92"/>
      <c r="C92"/>
      <c r="D92"/>
    </row>
    <row r="93" spans="2:4" ht="18.75" customHeight="1" x14ac:dyDescent="0.15">
      <c r="B93"/>
      <c r="C93"/>
      <c r="D93"/>
    </row>
    <row r="94" spans="2:4" ht="18.75" customHeight="1" x14ac:dyDescent="0.15">
      <c r="B94"/>
      <c r="C94"/>
      <c r="D94"/>
    </row>
    <row r="95" spans="2:4" ht="18.75" customHeight="1" x14ac:dyDescent="0.15">
      <c r="B95"/>
      <c r="C95"/>
      <c r="D95"/>
    </row>
    <row r="96" spans="2:4" ht="18.75" customHeight="1" x14ac:dyDescent="0.15">
      <c r="B96"/>
      <c r="C96"/>
      <c r="D96"/>
    </row>
    <row r="97" customFormat="1" ht="18.75" customHeight="1" x14ac:dyDescent="0.15"/>
    <row r="98" customFormat="1" ht="18.75" customHeight="1" x14ac:dyDescent="0.15"/>
    <row r="99" customFormat="1" ht="18.75" customHeight="1" x14ac:dyDescent="0.15"/>
    <row r="100" customFormat="1" ht="18.75" customHeight="1" x14ac:dyDescent="0.15"/>
    <row r="101" customFormat="1" ht="18.75" customHeight="1" x14ac:dyDescent="0.15"/>
    <row r="102" customFormat="1" ht="18.75" customHeight="1" x14ac:dyDescent="0.15"/>
    <row r="103" customFormat="1" ht="18.75" customHeight="1" x14ac:dyDescent="0.15"/>
    <row r="104" customFormat="1" ht="18.75" customHeight="1" x14ac:dyDescent="0.15"/>
    <row r="105" customFormat="1" ht="18.75" customHeight="1" x14ac:dyDescent="0.15"/>
    <row r="106" customFormat="1" ht="18.75" customHeight="1" x14ac:dyDescent="0.15"/>
    <row r="107" customFormat="1" ht="18.75" customHeight="1" x14ac:dyDescent="0.15"/>
    <row r="108" customFormat="1" ht="18.75" customHeight="1" x14ac:dyDescent="0.15"/>
    <row r="109" customFormat="1" ht="18.75" customHeight="1" x14ac:dyDescent="0.15"/>
    <row r="110" customFormat="1" ht="18.75" customHeight="1" x14ac:dyDescent="0.15"/>
    <row r="111" customFormat="1" ht="18.75" customHeight="1" x14ac:dyDescent="0.15"/>
    <row r="112" customFormat="1" ht="18.75" customHeight="1" x14ac:dyDescent="0.15"/>
    <row r="113" customFormat="1" ht="18.75" customHeight="1" x14ac:dyDescent="0.15"/>
    <row r="114" customFormat="1" ht="18.75" customHeight="1" x14ac:dyDescent="0.15"/>
    <row r="115" customFormat="1" ht="18.75" customHeight="1" x14ac:dyDescent="0.15"/>
    <row r="116" customFormat="1" ht="18.75" customHeight="1" x14ac:dyDescent="0.15"/>
    <row r="117" customFormat="1" ht="18.75" customHeight="1" x14ac:dyDescent="0.15"/>
    <row r="118" customFormat="1" ht="18.75" customHeight="1" x14ac:dyDescent="0.15"/>
    <row r="119" customFormat="1" ht="18.75" customHeight="1" x14ac:dyDescent="0.15"/>
    <row r="120" customFormat="1" ht="18.75" customHeight="1" x14ac:dyDescent="0.15"/>
    <row r="121" customFormat="1" ht="18.75" customHeight="1" x14ac:dyDescent="0.15"/>
    <row r="122" customFormat="1" ht="18.75" customHeight="1" x14ac:dyDescent="0.15"/>
    <row r="123" customFormat="1" ht="18.75" customHeight="1" x14ac:dyDescent="0.15"/>
    <row r="124" customFormat="1" ht="18.75" customHeight="1" x14ac:dyDescent="0.15"/>
    <row r="125" customFormat="1" ht="18.75" customHeight="1" x14ac:dyDescent="0.15"/>
    <row r="126" customFormat="1" ht="18.75" customHeight="1" x14ac:dyDescent="0.15"/>
    <row r="127" customFormat="1" ht="18.75" customHeight="1" x14ac:dyDescent="0.15"/>
    <row r="128" customFormat="1" ht="18.75" customHeight="1" x14ac:dyDescent="0.15"/>
    <row r="129" customFormat="1" ht="18.75" customHeight="1" x14ac:dyDescent="0.15"/>
    <row r="130" customFormat="1" ht="18.75" customHeight="1" x14ac:dyDescent="0.15"/>
    <row r="131" customFormat="1" ht="18.75" customHeight="1" x14ac:dyDescent="0.15"/>
    <row r="132" customFormat="1" ht="18.75" customHeight="1" x14ac:dyDescent="0.15"/>
    <row r="133" customFormat="1" ht="18.75" customHeight="1" x14ac:dyDescent="0.15"/>
    <row r="134" customFormat="1" ht="18.75" customHeight="1" x14ac:dyDescent="0.15"/>
    <row r="135" customFormat="1" ht="18.75" customHeight="1" x14ac:dyDescent="0.15"/>
    <row r="136" customFormat="1" ht="18.75" customHeight="1" x14ac:dyDescent="0.15"/>
    <row r="137" customFormat="1" ht="18.75" customHeight="1" x14ac:dyDescent="0.15"/>
    <row r="138" customFormat="1" ht="18.75" customHeight="1" x14ac:dyDescent="0.15"/>
    <row r="139" customFormat="1" ht="18.75" customHeight="1" x14ac:dyDescent="0.15"/>
    <row r="140" customFormat="1" ht="18.75" customHeight="1" x14ac:dyDescent="0.15"/>
    <row r="141" customFormat="1" ht="18.75" customHeight="1" x14ac:dyDescent="0.15"/>
    <row r="142" customFormat="1" ht="18.75" customHeight="1" x14ac:dyDescent="0.15"/>
    <row r="143" customFormat="1" ht="18.75" customHeight="1" x14ac:dyDescent="0.15"/>
    <row r="144" customFormat="1" ht="18.75" customHeight="1" x14ac:dyDescent="0.15"/>
    <row r="145" customFormat="1" ht="18.75" customHeight="1" x14ac:dyDescent="0.15"/>
    <row r="146" customFormat="1" ht="18.75" customHeight="1" x14ac:dyDescent="0.15"/>
    <row r="147" customFormat="1" ht="18.75" customHeight="1" x14ac:dyDescent="0.15"/>
    <row r="148" customFormat="1" ht="18.75" customHeight="1" x14ac:dyDescent="0.15"/>
    <row r="149" customFormat="1" ht="18.75" customHeight="1" x14ac:dyDescent="0.15"/>
    <row r="150" customFormat="1" ht="18.75" customHeight="1" x14ac:dyDescent="0.15"/>
    <row r="151" customFormat="1" ht="18.75" customHeight="1" x14ac:dyDescent="0.15"/>
    <row r="152" customFormat="1" ht="18.75" customHeight="1" x14ac:dyDescent="0.15"/>
    <row r="153" customFormat="1" ht="18.75" customHeight="1" x14ac:dyDescent="0.15"/>
    <row r="154" customFormat="1" ht="18.75" customHeight="1" x14ac:dyDescent="0.15"/>
    <row r="155" customFormat="1" ht="18.75" customHeight="1" x14ac:dyDescent="0.15"/>
    <row r="156" customFormat="1" ht="18.75" customHeight="1" x14ac:dyDescent="0.15"/>
    <row r="157" customFormat="1" ht="18.75" customHeight="1" x14ac:dyDescent="0.15"/>
    <row r="158" customFormat="1" ht="18.75" customHeight="1" x14ac:dyDescent="0.15"/>
    <row r="159" customFormat="1" ht="18.75" customHeight="1" x14ac:dyDescent="0.15"/>
    <row r="160" customFormat="1" ht="18.75" customHeight="1" x14ac:dyDescent="0.15"/>
    <row r="161" customFormat="1" ht="18.75" customHeight="1" x14ac:dyDescent="0.15"/>
    <row r="162" customFormat="1" ht="18.75" customHeight="1" x14ac:dyDescent="0.15"/>
    <row r="163" customFormat="1" ht="18.75" customHeight="1" x14ac:dyDescent="0.15"/>
    <row r="164" customFormat="1" ht="18.75" customHeight="1" x14ac:dyDescent="0.15"/>
    <row r="165" customFormat="1" ht="18.75" customHeight="1" x14ac:dyDescent="0.15"/>
    <row r="166" customFormat="1" ht="18.75" customHeight="1" x14ac:dyDescent="0.15"/>
    <row r="167" customFormat="1" ht="18.75" customHeight="1" x14ac:dyDescent="0.15"/>
    <row r="168" customFormat="1" ht="18.75" customHeight="1" x14ac:dyDescent="0.15"/>
    <row r="169" customFormat="1" ht="18.75" customHeight="1" x14ac:dyDescent="0.15"/>
    <row r="170" customFormat="1" ht="18.75" customHeight="1" x14ac:dyDescent="0.15"/>
    <row r="171" customFormat="1" ht="18.75" customHeight="1" x14ac:dyDescent="0.15"/>
    <row r="172" customFormat="1" ht="18.75" customHeight="1" x14ac:dyDescent="0.15"/>
    <row r="173" customFormat="1" ht="18.75" customHeight="1" x14ac:dyDescent="0.15"/>
    <row r="174" customFormat="1" ht="18.75" customHeight="1" x14ac:dyDescent="0.15"/>
    <row r="175" customFormat="1" ht="18.75" customHeight="1" x14ac:dyDescent="0.15"/>
    <row r="176" customFormat="1" ht="18.75" customHeight="1" x14ac:dyDescent="0.15"/>
    <row r="177" customFormat="1" ht="18.75" customHeight="1" x14ac:dyDescent="0.15"/>
    <row r="178" customFormat="1" ht="18.75" customHeight="1" x14ac:dyDescent="0.15"/>
    <row r="179" customFormat="1" ht="18.75" customHeight="1" x14ac:dyDescent="0.15"/>
    <row r="180" customFormat="1" ht="18.75" customHeight="1" x14ac:dyDescent="0.15"/>
    <row r="181" customFormat="1" ht="18.75" customHeight="1" x14ac:dyDescent="0.15"/>
    <row r="182" customFormat="1" ht="18.75" customHeight="1" x14ac:dyDescent="0.15"/>
    <row r="183" customFormat="1" ht="18.75" customHeight="1" x14ac:dyDescent="0.15"/>
    <row r="184" customFormat="1" ht="18.75" customHeight="1" x14ac:dyDescent="0.15"/>
    <row r="185" customFormat="1" ht="18.75" customHeight="1" x14ac:dyDescent="0.15"/>
    <row r="186" customFormat="1" x14ac:dyDescent="0.15"/>
    <row r="187" customFormat="1" x14ac:dyDescent="0.15"/>
    <row r="188" customFormat="1" x14ac:dyDescent="0.15"/>
  </sheetData>
  <mergeCells count="4">
    <mergeCell ref="J2:K2"/>
    <mergeCell ref="B3:D3"/>
    <mergeCell ref="J20:K20"/>
    <mergeCell ref="J34:K34"/>
  </mergeCells>
  <phoneticPr fontId="2" type="noConversion"/>
  <pageMargins left="0.23622047244094491" right="0.31496062992125984" top="0.47244094488188981" bottom="0.55118110236220474" header="0.27559055118110237" footer="0.51181102362204722"/>
  <pageSetup paperSize="9" scale="79" orientation="portrait" r:id="rId1"/>
  <headerFooter alignWithMargins="0"/>
  <rowBreaks count="1" manualBreakCount="1">
    <brk id="46" max="4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88"/>
  <sheetViews>
    <sheetView showGridLines="0" view="pageBreakPreview" zoomScale="85" zoomScaleNormal="85" zoomScaleSheetLayoutView="85" workbookViewId="0">
      <selection activeCell="D14" sqref="D14"/>
    </sheetView>
  </sheetViews>
  <sheetFormatPr defaultRowHeight="13.5" x14ac:dyDescent="0.15"/>
  <cols>
    <col min="1" max="1" width="1.109375" customWidth="1"/>
    <col min="2" max="3" width="26.88671875" style="7" customWidth="1"/>
    <col min="4" max="4" width="51.88671875" style="7" customWidth="1"/>
    <col min="5" max="5" width="1.5546875" customWidth="1"/>
    <col min="6" max="6" width="12.6640625" customWidth="1"/>
    <col min="7" max="7" width="10.44140625" customWidth="1"/>
    <col min="8" max="9" width="13" customWidth="1"/>
    <col min="10" max="12" width="10.109375" customWidth="1"/>
    <col min="13" max="14" width="15.44140625" bestFit="1" customWidth="1"/>
  </cols>
  <sheetData>
    <row r="1" spans="2:15" ht="14.25" thickBot="1" x14ac:dyDescent="0.2">
      <c r="B1" s="44" t="s">
        <v>62</v>
      </c>
    </row>
    <row r="2" spans="2:15" ht="15" thickBot="1" x14ac:dyDescent="0.2">
      <c r="B2" s="43"/>
      <c r="J2" s="125" t="s">
        <v>76</v>
      </c>
      <c r="K2" s="126"/>
      <c r="L2" s="64" t="s">
        <v>79</v>
      </c>
      <c r="M2" s="64"/>
      <c r="N2" s="65"/>
      <c r="O2" s="66"/>
    </row>
    <row r="3" spans="2:15" ht="40.5" customHeight="1" x14ac:dyDescent="0.15">
      <c r="B3" s="127" t="str">
        <f>총괄!B4</f>
        <v>ㅇ 사업명 : OO국가 OOO OOOO</v>
      </c>
      <c r="C3" s="127"/>
      <c r="D3" s="127"/>
      <c r="J3" s="54"/>
      <c r="K3" s="86"/>
      <c r="L3" s="87"/>
      <c r="M3" s="85"/>
      <c r="N3" s="85"/>
      <c r="O3" s="55"/>
    </row>
    <row r="4" spans="2:15" ht="18.75" customHeight="1" x14ac:dyDescent="0.15">
      <c r="B4" s="20"/>
      <c r="C4" s="20"/>
      <c r="D4" s="20"/>
      <c r="G4" s="6"/>
      <c r="J4" s="56"/>
      <c r="K4" s="88"/>
      <c r="L4" s="85"/>
      <c r="M4" s="85"/>
      <c r="N4" s="85"/>
      <c r="O4" s="55"/>
    </row>
    <row r="5" spans="2:15" ht="19.5" customHeight="1" x14ac:dyDescent="0.15">
      <c r="B5" s="21" t="s">
        <v>3</v>
      </c>
      <c r="C5" s="94">
        <f>SUM(C8:C19)</f>
        <v>0</v>
      </c>
      <c r="D5"/>
      <c r="J5" s="57"/>
      <c r="K5" s="58"/>
      <c r="L5" s="89"/>
      <c r="M5" s="89"/>
      <c r="N5" s="85"/>
      <c r="O5" s="55"/>
    </row>
    <row r="6" spans="2:15" ht="19.5" customHeight="1" x14ac:dyDescent="0.15">
      <c r="B6" s="40"/>
      <c r="C6" s="21"/>
      <c r="D6"/>
      <c r="J6" s="57"/>
      <c r="K6" s="58"/>
      <c r="L6" s="89"/>
      <c r="M6" s="89"/>
      <c r="N6" s="85"/>
      <c r="O6" s="55"/>
    </row>
    <row r="7" spans="2:15" ht="18.75" customHeight="1" x14ac:dyDescent="0.15">
      <c r="B7" s="40" t="s">
        <v>0</v>
      </c>
      <c r="C7" s="40" t="s">
        <v>56</v>
      </c>
      <c r="D7" s="14" t="s">
        <v>55</v>
      </c>
      <c r="F7" s="32" t="s">
        <v>17</v>
      </c>
      <c r="G7" s="32" t="s">
        <v>18</v>
      </c>
      <c r="H7" s="32" t="s">
        <v>69</v>
      </c>
      <c r="I7" s="95"/>
      <c r="J7" s="57"/>
      <c r="K7" s="58"/>
      <c r="L7" s="89"/>
      <c r="M7" s="89"/>
      <c r="N7" s="85"/>
      <c r="O7" s="55"/>
    </row>
    <row r="8" spans="2:15" ht="18.75" customHeight="1" x14ac:dyDescent="0.15">
      <c r="B8" s="22" t="s">
        <v>52</v>
      </c>
      <c r="C8" s="73"/>
      <c r="D8" s="45"/>
      <c r="E8" s="9"/>
      <c r="F8" s="9">
        <v>3705904</v>
      </c>
      <c r="G8" s="96">
        <f>17/12</f>
        <v>1.4166666666666667</v>
      </c>
      <c r="H8" s="9">
        <f>ROUNDDOWN(F8*G8,0)</f>
        <v>5250030</v>
      </c>
      <c r="I8" s="97"/>
      <c r="J8" s="59"/>
      <c r="K8" s="85"/>
      <c r="L8" s="85"/>
      <c r="M8" s="85"/>
      <c r="N8" s="85"/>
      <c r="O8" s="55"/>
    </row>
    <row r="9" spans="2:15" ht="18.75" customHeight="1" x14ac:dyDescent="0.15">
      <c r="B9" s="23" t="s">
        <v>53</v>
      </c>
      <c r="C9" s="74"/>
      <c r="D9" s="46"/>
      <c r="E9" s="9"/>
      <c r="F9" s="9">
        <v>2841638</v>
      </c>
      <c r="G9" s="96">
        <f>17/12</f>
        <v>1.4166666666666667</v>
      </c>
      <c r="H9" s="9">
        <f>ROUNDDOWN(F9*G9,0)</f>
        <v>4025653</v>
      </c>
      <c r="I9" s="97"/>
      <c r="J9" s="59"/>
      <c r="K9" s="90"/>
      <c r="L9" s="85"/>
      <c r="M9" s="85"/>
      <c r="N9" s="85"/>
      <c r="O9" s="55"/>
    </row>
    <row r="10" spans="2:15" ht="18.75" customHeight="1" x14ac:dyDescent="0.15">
      <c r="B10" s="24" t="s">
        <v>54</v>
      </c>
      <c r="C10" s="76"/>
      <c r="D10" s="47"/>
      <c r="E10" s="9"/>
      <c r="F10" s="9">
        <v>1899539</v>
      </c>
      <c r="G10" s="96">
        <f>17/12</f>
        <v>1.4166666666666667</v>
      </c>
      <c r="H10" s="9">
        <f>ROUNDDOWN(F10*G10,0)</f>
        <v>2691013</v>
      </c>
      <c r="I10" s="97"/>
      <c r="J10" s="59"/>
      <c r="K10" s="85"/>
      <c r="L10" s="85"/>
      <c r="M10" s="85"/>
      <c r="N10" s="85"/>
      <c r="O10" s="55"/>
    </row>
    <row r="11" spans="2:15" ht="18.75" customHeight="1" x14ac:dyDescent="0.15">
      <c r="B11" s="22" t="s">
        <v>36</v>
      </c>
      <c r="C11" s="73">
        <f>F12*G12*H12*I12*2</f>
        <v>0</v>
      </c>
      <c r="D11" s="45" t="s">
        <v>92</v>
      </c>
      <c r="E11" s="9"/>
      <c r="F11" s="32" t="s">
        <v>80</v>
      </c>
      <c r="G11" s="32" t="s">
        <v>81</v>
      </c>
      <c r="H11" s="32" t="s">
        <v>82</v>
      </c>
      <c r="I11" s="98" t="s">
        <v>83</v>
      </c>
      <c r="J11" s="59"/>
      <c r="K11" s="85"/>
      <c r="L11" s="85"/>
      <c r="M11" s="85"/>
      <c r="N11" s="85"/>
      <c r="O11" s="55"/>
    </row>
    <row r="12" spans="2:15" ht="18.75" customHeight="1" x14ac:dyDescent="0.15">
      <c r="B12" s="23" t="s">
        <v>37</v>
      </c>
      <c r="C12" s="74">
        <f t="shared" ref="C12:C13" si="0">F13*G13*H13*I13*2</f>
        <v>0</v>
      </c>
      <c r="D12" s="46" t="s">
        <v>95</v>
      </c>
      <c r="E12" s="9"/>
      <c r="F12" s="99">
        <v>0</v>
      </c>
      <c r="G12" s="99">
        <v>6</v>
      </c>
      <c r="H12" s="9">
        <f>H8</f>
        <v>5250030</v>
      </c>
      <c r="I12" s="100">
        <v>0.7</v>
      </c>
      <c r="J12" s="59"/>
      <c r="K12" s="90"/>
      <c r="L12" s="85"/>
      <c r="M12" s="85"/>
      <c r="N12" s="85"/>
      <c r="O12" s="55"/>
    </row>
    <row r="13" spans="2:15" ht="18.75" customHeight="1" x14ac:dyDescent="0.15">
      <c r="B13" s="24" t="s">
        <v>38</v>
      </c>
      <c r="C13" s="75">
        <f t="shared" si="0"/>
        <v>0</v>
      </c>
      <c r="D13" s="101" t="s">
        <v>94</v>
      </c>
      <c r="E13" s="9"/>
      <c r="F13" s="99">
        <v>0</v>
      </c>
      <c r="G13" s="99">
        <v>6</v>
      </c>
      <c r="H13" s="9">
        <f>H9</f>
        <v>4025653</v>
      </c>
      <c r="I13" s="100">
        <v>0.32440410910358919</v>
      </c>
      <c r="J13" s="59"/>
      <c r="K13" s="85"/>
      <c r="L13" s="85"/>
      <c r="M13" s="85"/>
      <c r="N13" s="85"/>
      <c r="O13" s="55"/>
    </row>
    <row r="14" spans="2:15" ht="18.75" customHeight="1" x14ac:dyDescent="0.15">
      <c r="B14" s="22" t="s">
        <v>39</v>
      </c>
      <c r="C14" s="73"/>
      <c r="D14" s="45"/>
      <c r="E14" s="9"/>
      <c r="F14" s="99">
        <v>0</v>
      </c>
      <c r="G14" s="99">
        <v>0</v>
      </c>
      <c r="H14" s="9">
        <f>H10</f>
        <v>2691013</v>
      </c>
      <c r="I14" s="100">
        <v>0</v>
      </c>
      <c r="J14" s="59"/>
      <c r="K14" s="85"/>
      <c r="L14" s="85"/>
      <c r="M14" s="85"/>
      <c r="N14" s="85"/>
      <c r="O14" s="55"/>
    </row>
    <row r="15" spans="2:15" ht="18.75" customHeight="1" x14ac:dyDescent="0.15">
      <c r="B15" s="23" t="s">
        <v>40</v>
      </c>
      <c r="C15" s="74"/>
      <c r="D15" s="46"/>
      <c r="E15" s="9"/>
      <c r="J15" s="59"/>
      <c r="K15" s="90"/>
      <c r="L15" s="85"/>
      <c r="M15" s="85"/>
      <c r="N15" s="85"/>
      <c r="O15" s="55"/>
    </row>
    <row r="16" spans="2:15" ht="18.75" customHeight="1" x14ac:dyDescent="0.15">
      <c r="B16" s="24" t="s">
        <v>41</v>
      </c>
      <c r="C16" s="76"/>
      <c r="D16" s="47"/>
      <c r="E16" s="9"/>
      <c r="J16" s="59"/>
      <c r="K16" s="85"/>
      <c r="L16" s="85"/>
      <c r="M16" s="85"/>
      <c r="N16" s="85"/>
      <c r="O16" s="55"/>
    </row>
    <row r="17" spans="2:15" ht="18.75" customHeight="1" x14ac:dyDescent="0.15">
      <c r="B17" s="22" t="s">
        <v>42</v>
      </c>
      <c r="C17" s="77"/>
      <c r="D17" s="45"/>
      <c r="E17" s="9"/>
      <c r="J17" s="59"/>
      <c r="K17" s="85"/>
      <c r="L17" s="85"/>
      <c r="M17" s="85"/>
      <c r="N17" s="85"/>
      <c r="O17" s="55"/>
    </row>
    <row r="18" spans="2:15" ht="18.75" customHeight="1" x14ac:dyDescent="0.15">
      <c r="B18" s="23" t="s">
        <v>43</v>
      </c>
      <c r="C18" s="78"/>
      <c r="D18" s="46"/>
      <c r="E18" s="9"/>
      <c r="H18" s="35"/>
      <c r="I18" s="35"/>
      <c r="J18" s="59"/>
      <c r="K18" s="85"/>
      <c r="L18" s="85"/>
      <c r="M18" s="85"/>
      <c r="N18" s="85"/>
      <c r="O18" s="55"/>
    </row>
    <row r="19" spans="2:15" ht="18.75" customHeight="1" thickBot="1" x14ac:dyDescent="0.2">
      <c r="B19" s="24" t="s">
        <v>44</v>
      </c>
      <c r="C19" s="76"/>
      <c r="D19" s="47"/>
      <c r="E19" s="9"/>
      <c r="J19" s="60"/>
      <c r="K19" s="61"/>
      <c r="L19" s="62"/>
      <c r="M19" s="62"/>
      <c r="N19" s="62"/>
      <c r="O19" s="63"/>
    </row>
    <row r="20" spans="2:15" ht="18.75" customHeight="1" thickBot="1" x14ac:dyDescent="0.2">
      <c r="B20" t="s">
        <v>19</v>
      </c>
      <c r="C20"/>
      <c r="D20"/>
      <c r="E20" s="9"/>
      <c r="J20" s="125" t="s">
        <v>77</v>
      </c>
      <c r="K20" s="126"/>
      <c r="L20" s="64" t="s">
        <v>67</v>
      </c>
      <c r="M20" s="65"/>
      <c r="N20" s="65"/>
      <c r="O20" s="66"/>
    </row>
    <row r="21" spans="2:15" ht="18.75" customHeight="1" x14ac:dyDescent="0.15">
      <c r="B21" t="s">
        <v>20</v>
      </c>
      <c r="C21"/>
      <c r="D21"/>
      <c r="E21" s="9"/>
      <c r="J21" s="67"/>
      <c r="K21" s="91"/>
      <c r="L21" s="85"/>
      <c r="M21" s="85"/>
      <c r="N21" s="85"/>
      <c r="O21" s="55"/>
    </row>
    <row r="22" spans="2:15" ht="18.75" customHeight="1" x14ac:dyDescent="0.15">
      <c r="B22" t="s">
        <v>21</v>
      </c>
      <c r="C22"/>
      <c r="D22"/>
      <c r="F22" s="6"/>
      <c r="G22" s="36"/>
      <c r="J22" s="59"/>
      <c r="K22" s="85"/>
      <c r="L22" s="85"/>
      <c r="M22" s="85"/>
      <c r="N22" s="85"/>
      <c r="O22" s="55"/>
    </row>
    <row r="23" spans="2:15" ht="18.75" customHeight="1" x14ac:dyDescent="0.15">
      <c r="B23" s="20"/>
      <c r="C23" s="20"/>
      <c r="D23" s="20"/>
      <c r="F23" s="30"/>
      <c r="G23" s="29"/>
      <c r="J23" s="59"/>
      <c r="K23" s="85"/>
      <c r="L23" s="85"/>
      <c r="M23" s="85"/>
      <c r="N23" s="85"/>
      <c r="O23" s="55"/>
    </row>
    <row r="24" spans="2:15" ht="18.75" customHeight="1" x14ac:dyDescent="0.15">
      <c r="B24" s="21" t="s">
        <v>4</v>
      </c>
      <c r="C24" s="94">
        <f>C26+C41+C47+C51+C55+C59</f>
        <v>0</v>
      </c>
      <c r="D24"/>
      <c r="J24" s="59"/>
      <c r="K24" s="85"/>
      <c r="L24" s="85"/>
      <c r="M24" s="85"/>
      <c r="N24" s="85"/>
      <c r="O24" s="55"/>
    </row>
    <row r="25" spans="2:15" ht="18.75" customHeight="1" x14ac:dyDescent="0.15">
      <c r="B25" s="26"/>
      <c r="C25" s="79"/>
      <c r="D25"/>
      <c r="E25" s="31"/>
      <c r="J25" s="59"/>
      <c r="K25" s="85"/>
      <c r="L25" s="85"/>
      <c r="M25" s="85"/>
      <c r="N25" s="85"/>
      <c r="O25" s="55"/>
    </row>
    <row r="26" spans="2:15" ht="18.75" customHeight="1" x14ac:dyDescent="0.15">
      <c r="B26" t="s">
        <v>5</v>
      </c>
      <c r="C26" s="94">
        <f>SUM(C27:C28,C32:C33)</f>
        <v>0</v>
      </c>
      <c r="D26"/>
      <c r="E26" s="33"/>
      <c r="G26" s="71" t="s">
        <v>70</v>
      </c>
      <c r="H26" s="105">
        <v>1466.6</v>
      </c>
      <c r="J26" s="59"/>
      <c r="K26" s="85"/>
      <c r="L26" s="85"/>
      <c r="M26" s="85"/>
      <c r="N26" s="85"/>
      <c r="O26" s="55"/>
    </row>
    <row r="27" spans="2:15" ht="18.75" customHeight="1" x14ac:dyDescent="0.15">
      <c r="B27" s="22" t="s">
        <v>47</v>
      </c>
      <c r="C27" s="73">
        <f>F27*G27*H27</f>
        <v>0</v>
      </c>
      <c r="D27" s="102" t="s">
        <v>73</v>
      </c>
      <c r="F27" s="106">
        <v>0</v>
      </c>
      <c r="G27" s="106">
        <v>1</v>
      </c>
      <c r="H27" s="107">
        <v>1055797</v>
      </c>
      <c r="J27" s="59"/>
      <c r="K27" s="85"/>
      <c r="L27" s="85"/>
      <c r="M27" s="85"/>
      <c r="N27" s="85"/>
      <c r="O27" s="55"/>
    </row>
    <row r="28" spans="2:15" ht="18.75" customHeight="1" x14ac:dyDescent="0.15">
      <c r="B28" s="23" t="s">
        <v>48</v>
      </c>
      <c r="C28" s="74">
        <f>SUM(C29:C31)</f>
        <v>0</v>
      </c>
      <c r="D28" s="103" t="s">
        <v>74</v>
      </c>
      <c r="F28" s="82"/>
      <c r="G28" s="82"/>
      <c r="H28" s="82"/>
      <c r="J28" s="59"/>
      <c r="K28" s="85"/>
      <c r="L28" s="85"/>
      <c r="M28" s="85"/>
      <c r="N28" s="85"/>
      <c r="O28" s="55"/>
    </row>
    <row r="29" spans="2:15" ht="18.75" customHeight="1" x14ac:dyDescent="0.15">
      <c r="B29" s="23" t="s">
        <v>6</v>
      </c>
      <c r="C29" s="74">
        <f>F29*G29*H29*H26</f>
        <v>0</v>
      </c>
      <c r="D29" s="103" t="s">
        <v>71</v>
      </c>
      <c r="F29" s="106">
        <v>0</v>
      </c>
      <c r="G29" s="106">
        <v>6</v>
      </c>
      <c r="H29" s="106">
        <v>30</v>
      </c>
      <c r="J29" s="59"/>
      <c r="K29" s="85"/>
      <c r="L29" s="85"/>
      <c r="M29" s="85"/>
      <c r="N29" s="85"/>
      <c r="O29" s="55"/>
    </row>
    <row r="30" spans="2:15" ht="18.75" customHeight="1" x14ac:dyDescent="0.15">
      <c r="B30" s="23" t="s">
        <v>7</v>
      </c>
      <c r="C30" s="74">
        <f>F30*G30*H30*H26</f>
        <v>0</v>
      </c>
      <c r="D30" s="103" t="s">
        <v>75</v>
      </c>
      <c r="F30" s="106">
        <v>0</v>
      </c>
      <c r="G30" s="106">
        <v>5</v>
      </c>
      <c r="H30" s="106">
        <f>81*0.85</f>
        <v>68.849999999999994</v>
      </c>
      <c r="J30" s="59"/>
      <c r="K30" s="85"/>
      <c r="L30" s="85"/>
      <c r="M30" s="85"/>
      <c r="N30" s="85"/>
      <c r="O30" s="55"/>
    </row>
    <row r="31" spans="2:15" ht="18.75" customHeight="1" x14ac:dyDescent="0.15">
      <c r="B31" s="24" t="s">
        <v>8</v>
      </c>
      <c r="C31" s="75">
        <f>F31*G31*H31*H26</f>
        <v>0</v>
      </c>
      <c r="D31" s="104" t="s">
        <v>72</v>
      </c>
      <c r="F31" s="106">
        <v>0</v>
      </c>
      <c r="G31" s="106">
        <v>6</v>
      </c>
      <c r="H31" s="106">
        <v>37</v>
      </c>
      <c r="J31" s="59"/>
      <c r="K31" s="85"/>
      <c r="L31" s="85"/>
      <c r="M31" s="85"/>
      <c r="N31" s="85"/>
      <c r="O31" s="55"/>
    </row>
    <row r="32" spans="2:15" ht="18.75" customHeight="1" x14ac:dyDescent="0.15">
      <c r="B32" s="22" t="s">
        <v>49</v>
      </c>
      <c r="C32" s="73">
        <f>F32*G32*H32</f>
        <v>0</v>
      </c>
      <c r="D32" s="102" t="s">
        <v>73</v>
      </c>
      <c r="F32" s="106">
        <v>0</v>
      </c>
      <c r="G32" s="106">
        <v>1</v>
      </c>
      <c r="H32" s="107">
        <v>1055797</v>
      </c>
      <c r="J32" s="59"/>
      <c r="K32" s="85"/>
      <c r="L32" s="85"/>
      <c r="M32" s="85"/>
      <c r="N32" s="85"/>
      <c r="O32" s="55"/>
    </row>
    <row r="33" spans="2:15" ht="18.75" customHeight="1" thickBot="1" x14ac:dyDescent="0.2">
      <c r="B33" s="23" t="s">
        <v>50</v>
      </c>
      <c r="C33" s="74">
        <f>SUM(C34:C36)</f>
        <v>0</v>
      </c>
      <c r="D33" s="103" t="s">
        <v>74</v>
      </c>
      <c r="F33" s="82"/>
      <c r="G33" s="82"/>
      <c r="H33" s="82"/>
      <c r="J33" s="59"/>
      <c r="K33" s="85"/>
      <c r="L33" s="85"/>
      <c r="M33" s="85"/>
      <c r="N33" s="85"/>
      <c r="O33" s="55"/>
    </row>
    <row r="34" spans="2:15" ht="18.75" customHeight="1" thickBot="1" x14ac:dyDescent="0.2">
      <c r="B34" s="23" t="s">
        <v>6</v>
      </c>
      <c r="C34" s="74">
        <f>F34*G34*H34*$H$26</f>
        <v>0</v>
      </c>
      <c r="D34" s="103" t="s">
        <v>71</v>
      </c>
      <c r="F34" s="106">
        <v>0</v>
      </c>
      <c r="G34" s="106">
        <v>6</v>
      </c>
      <c r="H34" s="106">
        <v>30</v>
      </c>
      <c r="J34" s="128" t="s">
        <v>78</v>
      </c>
      <c r="K34" s="129"/>
      <c r="L34" s="51" t="s">
        <v>68</v>
      </c>
      <c r="M34" s="52"/>
      <c r="N34" s="52"/>
      <c r="O34" s="53"/>
    </row>
    <row r="35" spans="2:15" ht="18.75" customHeight="1" x14ac:dyDescent="0.15">
      <c r="B35" s="23" t="s">
        <v>7</v>
      </c>
      <c r="C35" s="74">
        <f t="shared" ref="C35:C36" si="1">F35*G35*H35*$H$26</f>
        <v>0</v>
      </c>
      <c r="D35" s="103" t="s">
        <v>75</v>
      </c>
      <c r="F35" s="106">
        <v>0</v>
      </c>
      <c r="G35" s="106">
        <v>5</v>
      </c>
      <c r="H35" s="106">
        <f>81*0.85</f>
        <v>68.849999999999994</v>
      </c>
      <c r="J35" s="69"/>
      <c r="K35" s="52"/>
      <c r="L35" s="52"/>
      <c r="M35" s="52"/>
      <c r="N35" s="52"/>
      <c r="O35" s="53"/>
    </row>
    <row r="36" spans="2:15" ht="18.75" customHeight="1" x14ac:dyDescent="0.15">
      <c r="B36" s="24" t="s">
        <v>8</v>
      </c>
      <c r="C36" s="75">
        <f t="shared" si="1"/>
        <v>0</v>
      </c>
      <c r="D36" s="104" t="s">
        <v>72</v>
      </c>
      <c r="F36" s="106">
        <v>0</v>
      </c>
      <c r="G36" s="106">
        <v>6</v>
      </c>
      <c r="H36" s="106">
        <v>37</v>
      </c>
      <c r="J36" s="59"/>
      <c r="K36" s="85"/>
      <c r="L36" s="85"/>
      <c r="M36" s="85"/>
      <c r="N36" s="85"/>
      <c r="O36" s="55"/>
    </row>
    <row r="37" spans="2:15" ht="18.75" customHeight="1" x14ac:dyDescent="0.15">
      <c r="B37" t="s">
        <v>33</v>
      </c>
      <c r="C37" s="78"/>
      <c r="D37" s="20"/>
      <c r="I37" s="46"/>
      <c r="J37" s="59"/>
      <c r="K37" s="85"/>
      <c r="L37" s="85"/>
      <c r="M37" s="85"/>
      <c r="N37" s="85"/>
      <c r="O37" s="55"/>
    </row>
    <row r="38" spans="2:15" ht="18.75" customHeight="1" x14ac:dyDescent="0.15">
      <c r="B38" t="s">
        <v>51</v>
      </c>
      <c r="C38" s="78"/>
      <c r="D38" s="20"/>
      <c r="I38" s="46"/>
      <c r="J38" s="59"/>
      <c r="K38" s="85"/>
      <c r="L38" s="85"/>
      <c r="M38" s="85"/>
      <c r="N38" s="85"/>
      <c r="O38" s="55"/>
    </row>
    <row r="39" spans="2:15" ht="18.75" customHeight="1" x14ac:dyDescent="0.15">
      <c r="B39" s="120" t="s">
        <v>87</v>
      </c>
      <c r="C39" s="78"/>
      <c r="D39" s="20"/>
      <c r="I39" s="46"/>
      <c r="J39" s="59"/>
      <c r="K39" s="85"/>
      <c r="L39" s="85"/>
      <c r="M39" s="85"/>
      <c r="N39" s="85"/>
      <c r="O39" s="55"/>
    </row>
    <row r="40" spans="2:15" ht="18.75" customHeight="1" x14ac:dyDescent="0.15">
      <c r="B40" s="20"/>
      <c r="C40" s="81"/>
      <c r="D40" s="20"/>
      <c r="I40" s="46"/>
      <c r="J40" s="59"/>
      <c r="K40" s="85"/>
      <c r="L40" s="85"/>
      <c r="M40" s="85"/>
      <c r="N40" s="85"/>
      <c r="O40" s="55"/>
    </row>
    <row r="41" spans="2:15" ht="18.75" customHeight="1" x14ac:dyDescent="0.15">
      <c r="B41" t="s">
        <v>25</v>
      </c>
      <c r="C41" s="94">
        <f>C42</f>
        <v>0</v>
      </c>
      <c r="D41"/>
      <c r="I41" s="46"/>
      <c r="J41" s="59"/>
      <c r="K41" s="85"/>
      <c r="L41" s="85"/>
      <c r="M41" s="85"/>
      <c r="N41" s="85"/>
      <c r="O41" s="55"/>
    </row>
    <row r="42" spans="2:15" ht="18.75" customHeight="1" x14ac:dyDescent="0.15">
      <c r="B42" s="22" t="s">
        <v>30</v>
      </c>
      <c r="C42" s="108">
        <f>SUM(C43:C45)</f>
        <v>0</v>
      </c>
      <c r="D42" s="102" t="s">
        <v>90</v>
      </c>
      <c r="I42" s="46"/>
      <c r="J42" s="92"/>
      <c r="K42" s="85"/>
      <c r="L42" s="85"/>
      <c r="M42" s="85"/>
      <c r="N42" s="85"/>
      <c r="O42" s="55"/>
    </row>
    <row r="43" spans="2:15" ht="18.75" customHeight="1" x14ac:dyDescent="0.15">
      <c r="B43" s="23" t="s">
        <v>32</v>
      </c>
      <c r="C43" s="109"/>
      <c r="D43" s="103"/>
      <c r="I43" s="46"/>
      <c r="J43" s="92"/>
      <c r="K43" s="85"/>
      <c r="L43" s="85"/>
      <c r="M43" s="85"/>
      <c r="N43" s="85"/>
      <c r="O43" s="55"/>
    </row>
    <row r="44" spans="2:15" ht="18.75" customHeight="1" x14ac:dyDescent="0.15">
      <c r="B44" s="23" t="s">
        <v>31</v>
      </c>
      <c r="C44" s="109"/>
      <c r="D44" s="123"/>
      <c r="I44" s="46"/>
      <c r="J44" s="92"/>
      <c r="K44" s="85"/>
      <c r="L44" s="85"/>
      <c r="M44" s="85"/>
      <c r="N44" s="85"/>
      <c r="O44" s="55"/>
    </row>
    <row r="45" spans="2:15" ht="18.75" customHeight="1" x14ac:dyDescent="0.15">
      <c r="B45" s="24" t="s">
        <v>34</v>
      </c>
      <c r="C45" s="121"/>
      <c r="D45" s="47"/>
      <c r="I45" s="83"/>
      <c r="J45" s="92"/>
      <c r="K45" s="85"/>
      <c r="L45" s="85"/>
      <c r="M45" s="85"/>
      <c r="N45" s="85"/>
      <c r="O45" s="55"/>
    </row>
    <row r="46" spans="2:15" ht="18.75" customHeight="1" x14ac:dyDescent="0.15">
      <c r="B46" s="27"/>
      <c r="C46" s="80"/>
      <c r="D46" s="27"/>
      <c r="I46" s="46"/>
      <c r="J46" s="92"/>
      <c r="K46" s="85"/>
      <c r="L46" s="85"/>
      <c r="M46" s="85"/>
      <c r="N46" s="85"/>
      <c r="O46" s="55"/>
    </row>
    <row r="47" spans="2:15" ht="18.75" customHeight="1" x14ac:dyDescent="0.15">
      <c r="B47" t="s">
        <v>61</v>
      </c>
      <c r="C47" s="94">
        <f>SUM(C48:C49)</f>
        <v>0</v>
      </c>
      <c r="D47"/>
      <c r="I47" s="46"/>
      <c r="J47" s="59"/>
      <c r="K47" s="85"/>
      <c r="L47" s="85"/>
      <c r="M47" s="85"/>
      <c r="N47" s="85"/>
      <c r="O47" s="55"/>
    </row>
    <row r="48" spans="2:15" ht="18.75" customHeight="1" x14ac:dyDescent="0.15">
      <c r="B48" s="22" t="s">
        <v>26</v>
      </c>
      <c r="C48" s="113"/>
      <c r="D48" s="48"/>
      <c r="J48" s="70"/>
      <c r="K48" s="93"/>
      <c r="L48" s="93"/>
      <c r="M48" s="85"/>
      <c r="N48" s="85"/>
      <c r="O48" s="55"/>
    </row>
    <row r="49" spans="2:15" ht="18.75" customHeight="1" x14ac:dyDescent="0.15">
      <c r="B49" s="24" t="s">
        <v>27</v>
      </c>
      <c r="C49" s="110"/>
      <c r="D49" s="47"/>
      <c r="J49" s="70"/>
      <c r="K49" s="93"/>
      <c r="L49" s="93"/>
      <c r="M49" s="85"/>
      <c r="N49" s="85"/>
      <c r="O49" s="55"/>
    </row>
    <row r="50" spans="2:15" ht="18.75" customHeight="1" x14ac:dyDescent="0.15">
      <c r="B50" s="27"/>
      <c r="C50" s="111"/>
      <c r="D50" s="27"/>
      <c r="J50" s="70"/>
      <c r="K50" s="93"/>
      <c r="L50" s="93"/>
      <c r="M50" s="85"/>
      <c r="N50" s="85"/>
      <c r="O50" s="55"/>
    </row>
    <row r="51" spans="2:15" ht="18.75" customHeight="1" x14ac:dyDescent="0.15">
      <c r="B51" t="s">
        <v>28</v>
      </c>
      <c r="C51" s="94">
        <f>SUM(C52:C53)</f>
        <v>0</v>
      </c>
      <c r="D51"/>
      <c r="J51" s="70"/>
      <c r="K51" s="93"/>
      <c r="L51" s="93"/>
      <c r="M51" s="85"/>
      <c r="N51" s="85"/>
      <c r="O51" s="55"/>
    </row>
    <row r="52" spans="2:15" ht="18.75" customHeight="1" x14ac:dyDescent="0.15">
      <c r="B52" s="22" t="s">
        <v>29</v>
      </c>
      <c r="C52" s="113"/>
      <c r="D52" s="48"/>
      <c r="G52" s="18"/>
      <c r="H52" s="37"/>
      <c r="I52" s="37"/>
      <c r="J52" s="70"/>
      <c r="K52" s="93"/>
      <c r="L52" s="93"/>
      <c r="M52" s="85"/>
      <c r="N52" s="85"/>
      <c r="O52" s="55"/>
    </row>
    <row r="53" spans="2:15" ht="18.75" customHeight="1" x14ac:dyDescent="0.15">
      <c r="B53" s="24"/>
      <c r="C53" s="110"/>
      <c r="D53" s="47"/>
      <c r="G53" s="18"/>
      <c r="H53" s="37"/>
      <c r="I53" s="37"/>
      <c r="J53" s="70"/>
      <c r="K53" s="93"/>
      <c r="L53" s="93"/>
      <c r="M53" s="85"/>
      <c r="N53" s="85"/>
      <c r="O53" s="55"/>
    </row>
    <row r="54" spans="2:15" ht="18.75" customHeight="1" x14ac:dyDescent="0.15">
      <c r="B54" s="20"/>
      <c r="C54" s="81"/>
      <c r="D54" s="20"/>
      <c r="G54" s="18"/>
      <c r="H54" s="37"/>
      <c r="I54" s="37"/>
      <c r="J54" s="70"/>
      <c r="K54" s="93"/>
      <c r="L54" s="93"/>
      <c r="M54" s="85"/>
      <c r="N54" s="85"/>
      <c r="O54" s="55"/>
    </row>
    <row r="55" spans="2:15" ht="18.75" customHeight="1" x14ac:dyDescent="0.15">
      <c r="B55" t="s">
        <v>22</v>
      </c>
      <c r="C55" s="94">
        <f>SUM(C56:C57)</f>
        <v>0</v>
      </c>
      <c r="D55"/>
      <c r="G55" s="18"/>
      <c r="H55" s="37"/>
      <c r="I55" s="37"/>
      <c r="J55" s="70"/>
      <c r="K55" s="93"/>
      <c r="L55" s="93"/>
      <c r="M55" s="85"/>
      <c r="N55" s="85"/>
      <c r="O55" s="55"/>
    </row>
    <row r="56" spans="2:15" ht="18.75" customHeight="1" x14ac:dyDescent="0.15">
      <c r="B56" s="22" t="s">
        <v>23</v>
      </c>
      <c r="C56" s="122"/>
      <c r="D56" s="48"/>
      <c r="G56" s="19"/>
      <c r="H56" s="37"/>
      <c r="I56" s="37"/>
      <c r="J56" s="70"/>
      <c r="K56" s="93"/>
      <c r="L56" s="93"/>
      <c r="M56" s="85"/>
      <c r="N56" s="85"/>
      <c r="O56" s="55"/>
    </row>
    <row r="57" spans="2:15" ht="18.75" customHeight="1" x14ac:dyDescent="0.15">
      <c r="B57" s="24" t="s">
        <v>24</v>
      </c>
      <c r="C57" s="121"/>
      <c r="D57" s="104" t="s">
        <v>89</v>
      </c>
      <c r="F57" s="38"/>
      <c r="G57" s="18"/>
      <c r="H57" s="37"/>
      <c r="I57" s="37"/>
      <c r="J57" s="70"/>
      <c r="K57" s="93"/>
      <c r="L57" s="93"/>
      <c r="M57" s="85"/>
      <c r="N57" s="85"/>
      <c r="O57" s="55"/>
    </row>
    <row r="58" spans="2:15" ht="18.75" customHeight="1" x14ac:dyDescent="0.15">
      <c r="B58" s="20"/>
      <c r="C58" s="81"/>
      <c r="D58" s="20"/>
      <c r="F58" s="36"/>
      <c r="G58" s="18"/>
      <c r="H58" s="37"/>
      <c r="I58" s="37"/>
      <c r="J58" s="70"/>
      <c r="K58" s="93"/>
      <c r="L58" s="93"/>
      <c r="M58" s="85"/>
      <c r="N58" s="85"/>
      <c r="O58" s="55"/>
    </row>
    <row r="59" spans="2:15" ht="18.75" customHeight="1" x14ac:dyDescent="0.15">
      <c r="B59" t="s">
        <v>13</v>
      </c>
      <c r="C59" s="94">
        <f>C60</f>
        <v>0</v>
      </c>
      <c r="D59"/>
      <c r="F59" s="28"/>
      <c r="G59" s="18"/>
      <c r="H59" s="37"/>
      <c r="I59" s="37"/>
      <c r="J59" s="70"/>
      <c r="K59" s="93"/>
      <c r="L59" s="93"/>
      <c r="M59" s="85"/>
      <c r="N59" s="85"/>
      <c r="O59" s="55"/>
    </row>
    <row r="60" spans="2:15" ht="18.75" customHeight="1" x14ac:dyDescent="0.15">
      <c r="B60" s="25" t="s">
        <v>35</v>
      </c>
      <c r="C60" s="115"/>
      <c r="D60" s="49"/>
      <c r="F60" s="39"/>
      <c r="G60" s="18"/>
      <c r="H60" s="37"/>
      <c r="I60" s="37"/>
      <c r="J60" s="70"/>
      <c r="K60" s="93"/>
      <c r="L60" s="93"/>
      <c r="M60" s="85"/>
      <c r="N60" s="85"/>
      <c r="O60" s="55"/>
    </row>
    <row r="61" spans="2:15" ht="18.75" customHeight="1" x14ac:dyDescent="0.15">
      <c r="B61" s="27"/>
      <c r="C61" s="111"/>
      <c r="D61" s="27"/>
      <c r="G61" s="18"/>
      <c r="H61" s="37"/>
      <c r="I61" s="37"/>
      <c r="J61" s="70"/>
      <c r="K61" s="93"/>
      <c r="L61" s="93"/>
      <c r="M61" s="85"/>
      <c r="N61" s="85"/>
      <c r="O61" s="55"/>
    </row>
    <row r="62" spans="2:15" ht="18.75" customHeight="1" x14ac:dyDescent="0.15">
      <c r="B62" s="21" t="s">
        <v>45</v>
      </c>
      <c r="C62" s="94">
        <f>C63</f>
        <v>0</v>
      </c>
      <c r="D62"/>
      <c r="F62" s="32"/>
      <c r="G62" s="18"/>
      <c r="H62" s="37"/>
      <c r="I62" s="37"/>
      <c r="J62" s="70"/>
      <c r="K62" s="93"/>
      <c r="L62" s="93"/>
      <c r="M62" s="85"/>
      <c r="N62" s="85"/>
      <c r="O62" s="55"/>
    </row>
    <row r="63" spans="2:15" ht="18.75" customHeight="1" x14ac:dyDescent="0.15">
      <c r="B63" s="25" t="s">
        <v>46</v>
      </c>
      <c r="C63" s="115"/>
      <c r="D63" s="49"/>
      <c r="F63" s="39"/>
      <c r="G63" s="18"/>
      <c r="H63" s="15"/>
      <c r="I63" s="15"/>
      <c r="J63" s="70"/>
      <c r="K63" s="93"/>
      <c r="L63" s="93"/>
      <c r="M63" s="85"/>
      <c r="N63" s="85"/>
      <c r="O63" s="55"/>
    </row>
    <row r="64" spans="2:15" ht="18.75" customHeight="1" x14ac:dyDescent="0.15">
      <c r="B64" s="20"/>
      <c r="C64" s="81"/>
      <c r="D64" s="20"/>
      <c r="G64" s="18"/>
      <c r="H64" s="37"/>
      <c r="I64" s="37"/>
      <c r="J64" s="70"/>
      <c r="K64" s="93"/>
      <c r="L64" s="93"/>
      <c r="M64" s="85"/>
      <c r="N64" s="85"/>
      <c r="O64" s="55"/>
    </row>
    <row r="65" spans="2:15" ht="18.75" customHeight="1" x14ac:dyDescent="0.15">
      <c r="B65" s="21" t="s">
        <v>57</v>
      </c>
      <c r="C65" s="94">
        <f>C66</f>
        <v>0</v>
      </c>
      <c r="D65" s="112"/>
      <c r="F65" s="32"/>
      <c r="G65" s="18"/>
      <c r="H65" s="37"/>
      <c r="I65" s="37"/>
      <c r="J65" s="70"/>
      <c r="K65" s="93"/>
      <c r="L65" s="93"/>
      <c r="M65" s="85"/>
      <c r="N65" s="85"/>
      <c r="O65" s="55"/>
    </row>
    <row r="66" spans="2:15" ht="18.75" customHeight="1" x14ac:dyDescent="0.15">
      <c r="B66" s="25" t="s">
        <v>9</v>
      </c>
      <c r="C66" s="117"/>
      <c r="D66" s="116" t="s">
        <v>84</v>
      </c>
      <c r="F66" s="34"/>
      <c r="G66" s="18"/>
      <c r="H66" s="15"/>
      <c r="I66" s="15"/>
      <c r="J66" s="70"/>
      <c r="K66" s="93"/>
      <c r="L66" s="93"/>
      <c r="M66" s="85"/>
      <c r="N66" s="85"/>
      <c r="O66" s="55"/>
    </row>
    <row r="67" spans="2:15" ht="18.75" customHeight="1" x14ac:dyDescent="0.15">
      <c r="B67" s="20"/>
      <c r="C67" s="114"/>
      <c r="D67" s="114"/>
      <c r="G67" s="18"/>
      <c r="H67" s="37"/>
      <c r="I67" s="37"/>
      <c r="J67" s="70"/>
      <c r="K67" s="93"/>
      <c r="L67" s="93"/>
      <c r="M67" s="85"/>
      <c r="N67" s="85"/>
      <c r="O67" s="55"/>
    </row>
    <row r="68" spans="2:15" ht="18.75" customHeight="1" x14ac:dyDescent="0.15">
      <c r="B68" s="21" t="s">
        <v>58</v>
      </c>
      <c r="C68" s="94">
        <f>C69</f>
        <v>0</v>
      </c>
      <c r="D68" s="112"/>
      <c r="E68" s="36"/>
      <c r="F68" s="32"/>
      <c r="G68" s="18"/>
      <c r="H68" s="37"/>
      <c r="I68" s="37"/>
      <c r="J68" s="70"/>
      <c r="K68" s="93"/>
      <c r="L68" s="93"/>
      <c r="M68" s="85"/>
      <c r="N68" s="85"/>
      <c r="O68" s="55"/>
    </row>
    <row r="69" spans="2:15" ht="18.75" customHeight="1" x14ac:dyDescent="0.15">
      <c r="B69" s="25" t="s">
        <v>10</v>
      </c>
      <c r="C69" s="118"/>
      <c r="D69" s="116" t="s">
        <v>85</v>
      </c>
      <c r="E69" s="36"/>
      <c r="F69" s="34"/>
      <c r="G69" s="18"/>
      <c r="H69" s="37"/>
      <c r="I69" s="37"/>
      <c r="J69" s="59"/>
      <c r="K69" s="85"/>
      <c r="L69" s="85"/>
      <c r="M69" s="85"/>
      <c r="N69" s="85"/>
      <c r="O69" s="55"/>
    </row>
    <row r="70" spans="2:15" ht="18.75" customHeight="1" x14ac:dyDescent="0.15">
      <c r="B70" s="20"/>
      <c r="C70" s="81"/>
      <c r="D70" s="20"/>
      <c r="E70" s="36"/>
      <c r="G70" s="18"/>
      <c r="H70" s="37"/>
      <c r="I70" s="37"/>
      <c r="J70" s="59"/>
      <c r="K70" s="85"/>
      <c r="L70" s="85"/>
      <c r="M70" s="85"/>
      <c r="N70" s="85"/>
      <c r="O70" s="55"/>
    </row>
    <row r="71" spans="2:15" ht="18.75" customHeight="1" x14ac:dyDescent="0.15">
      <c r="B71" s="21" t="s">
        <v>59</v>
      </c>
      <c r="C71" s="94">
        <f>C5+C24+C65+C68</f>
        <v>0</v>
      </c>
      <c r="D71" s="112" t="s">
        <v>14</v>
      </c>
      <c r="F71" s="9"/>
      <c r="G71" s="18"/>
      <c r="H71" s="37"/>
      <c r="I71" s="37"/>
      <c r="J71" s="59"/>
      <c r="K71" s="85"/>
      <c r="L71" s="85"/>
      <c r="M71" s="85"/>
      <c r="N71" s="85"/>
      <c r="O71" s="55"/>
    </row>
    <row r="72" spans="2:15" ht="18.75" customHeight="1" x14ac:dyDescent="0.15">
      <c r="B72" s="21"/>
      <c r="C72" s="21"/>
      <c r="D72" s="112"/>
      <c r="E72" s="6"/>
      <c r="G72" s="18"/>
      <c r="H72" s="37"/>
      <c r="I72" s="37"/>
      <c r="J72" s="59"/>
      <c r="K72" s="85"/>
      <c r="L72" s="85"/>
      <c r="M72" s="85"/>
      <c r="N72" s="85"/>
      <c r="O72" s="55"/>
    </row>
    <row r="73" spans="2:15" ht="18.75" customHeight="1" x14ac:dyDescent="0.15">
      <c r="B73" s="21" t="s">
        <v>60</v>
      </c>
      <c r="C73" s="119">
        <f>C71*0.1</f>
        <v>0</v>
      </c>
      <c r="D73" s="112" t="s">
        <v>86</v>
      </c>
      <c r="G73" s="9"/>
      <c r="J73" s="59"/>
      <c r="K73" s="85"/>
      <c r="L73" s="85"/>
      <c r="M73" s="85"/>
      <c r="N73" s="85"/>
      <c r="O73" s="55"/>
    </row>
    <row r="74" spans="2:15" ht="18.75" customHeight="1" x14ac:dyDescent="0.15">
      <c r="B74"/>
      <c r="C74"/>
      <c r="D74" s="112"/>
      <c r="G74" s="9"/>
      <c r="J74" s="59"/>
      <c r="K74" s="85"/>
      <c r="L74" s="85"/>
      <c r="M74" s="85"/>
      <c r="N74" s="85"/>
      <c r="O74" s="55"/>
    </row>
    <row r="75" spans="2:15" ht="18.75" customHeight="1" thickBot="1" x14ac:dyDescent="0.2">
      <c r="B75" s="21" t="s">
        <v>11</v>
      </c>
      <c r="C75" s="94">
        <f>ROUNDDOWN((C71+C73),-3)</f>
        <v>0</v>
      </c>
      <c r="D75" s="112" t="s">
        <v>91</v>
      </c>
      <c r="F75" s="6"/>
      <c r="G75" s="9"/>
      <c r="J75" s="68"/>
      <c r="K75" s="62"/>
      <c r="L75" s="62"/>
      <c r="M75" s="62"/>
      <c r="N75" s="62"/>
      <c r="O75" s="63"/>
    </row>
    <row r="76" spans="2:15" ht="18.75" customHeight="1" x14ac:dyDescent="0.15">
      <c r="F76" s="6"/>
    </row>
    <row r="77" spans="2:15" ht="18.75" customHeight="1" x14ac:dyDescent="0.15"/>
    <row r="78" spans="2:15" ht="18.75" customHeight="1" x14ac:dyDescent="0.15"/>
    <row r="79" spans="2:15" ht="18.75" customHeight="1" x14ac:dyDescent="0.15"/>
    <row r="80" spans="2:15" ht="18.75" customHeight="1" x14ac:dyDescent="0.15"/>
    <row r="81" spans="2:4" ht="18.75" customHeight="1" x14ac:dyDescent="0.15"/>
    <row r="82" spans="2:4" ht="18.75" customHeight="1" x14ac:dyDescent="0.15"/>
    <row r="83" spans="2:4" ht="18.75" customHeight="1" x14ac:dyDescent="0.15"/>
    <row r="84" spans="2:4" ht="18.75" customHeight="1" x14ac:dyDescent="0.15"/>
    <row r="85" spans="2:4" ht="18.75" customHeight="1" x14ac:dyDescent="0.15"/>
    <row r="86" spans="2:4" ht="18.75" customHeight="1" x14ac:dyDescent="0.15"/>
    <row r="87" spans="2:4" ht="18.75" customHeight="1" x14ac:dyDescent="0.15"/>
    <row r="88" spans="2:4" ht="18.75" customHeight="1" x14ac:dyDescent="0.15"/>
    <row r="89" spans="2:4" ht="18.75" customHeight="1" x14ac:dyDescent="0.15"/>
    <row r="90" spans="2:4" ht="18.75" customHeight="1" x14ac:dyDescent="0.15"/>
    <row r="91" spans="2:4" ht="18.75" customHeight="1" x14ac:dyDescent="0.15">
      <c r="B91"/>
      <c r="C91"/>
      <c r="D91"/>
    </row>
    <row r="92" spans="2:4" ht="18.75" customHeight="1" x14ac:dyDescent="0.15">
      <c r="B92"/>
      <c r="C92"/>
      <c r="D92"/>
    </row>
    <row r="93" spans="2:4" ht="18.75" customHeight="1" x14ac:dyDescent="0.15">
      <c r="B93"/>
      <c r="C93"/>
      <c r="D93"/>
    </row>
    <row r="94" spans="2:4" ht="18.75" customHeight="1" x14ac:dyDescent="0.15">
      <c r="B94"/>
      <c r="C94"/>
      <c r="D94"/>
    </row>
    <row r="95" spans="2:4" ht="18.75" customHeight="1" x14ac:dyDescent="0.15">
      <c r="B95"/>
      <c r="C95"/>
      <c r="D95"/>
    </row>
    <row r="96" spans="2:4" ht="18.75" customHeight="1" x14ac:dyDescent="0.15">
      <c r="B96"/>
      <c r="C96"/>
      <c r="D96"/>
    </row>
    <row r="97" customFormat="1" ht="18.75" customHeight="1" x14ac:dyDescent="0.15"/>
    <row r="98" customFormat="1" ht="18.75" customHeight="1" x14ac:dyDescent="0.15"/>
    <row r="99" customFormat="1" ht="18.75" customHeight="1" x14ac:dyDescent="0.15"/>
    <row r="100" customFormat="1" ht="18.75" customHeight="1" x14ac:dyDescent="0.15"/>
    <row r="101" customFormat="1" ht="18.75" customHeight="1" x14ac:dyDescent="0.15"/>
    <row r="102" customFormat="1" ht="18.75" customHeight="1" x14ac:dyDescent="0.15"/>
    <row r="103" customFormat="1" ht="18.75" customHeight="1" x14ac:dyDescent="0.15"/>
    <row r="104" customFormat="1" ht="18.75" customHeight="1" x14ac:dyDescent="0.15"/>
    <row r="105" customFormat="1" ht="18.75" customHeight="1" x14ac:dyDescent="0.15"/>
    <row r="106" customFormat="1" ht="18.75" customHeight="1" x14ac:dyDescent="0.15"/>
    <row r="107" customFormat="1" ht="18.75" customHeight="1" x14ac:dyDescent="0.15"/>
    <row r="108" customFormat="1" ht="18.75" customHeight="1" x14ac:dyDescent="0.15"/>
    <row r="109" customFormat="1" ht="18.75" customHeight="1" x14ac:dyDescent="0.15"/>
    <row r="110" customFormat="1" ht="18.75" customHeight="1" x14ac:dyDescent="0.15"/>
    <row r="111" customFormat="1" ht="18.75" customHeight="1" x14ac:dyDescent="0.15"/>
    <row r="112" customFormat="1" ht="18.75" customHeight="1" x14ac:dyDescent="0.15"/>
    <row r="113" customFormat="1" ht="18.75" customHeight="1" x14ac:dyDescent="0.15"/>
    <row r="114" customFormat="1" ht="18.75" customHeight="1" x14ac:dyDescent="0.15"/>
    <row r="115" customFormat="1" ht="18.75" customHeight="1" x14ac:dyDescent="0.15"/>
    <row r="116" customFormat="1" ht="18.75" customHeight="1" x14ac:dyDescent="0.15"/>
    <row r="117" customFormat="1" ht="18.75" customHeight="1" x14ac:dyDescent="0.15"/>
    <row r="118" customFormat="1" ht="18.75" customHeight="1" x14ac:dyDescent="0.15"/>
    <row r="119" customFormat="1" ht="18.75" customHeight="1" x14ac:dyDescent="0.15"/>
    <row r="120" customFormat="1" ht="18.75" customHeight="1" x14ac:dyDescent="0.15"/>
    <row r="121" customFormat="1" ht="18.75" customHeight="1" x14ac:dyDescent="0.15"/>
    <row r="122" customFormat="1" ht="18.75" customHeight="1" x14ac:dyDescent="0.15"/>
    <row r="123" customFormat="1" ht="18.75" customHeight="1" x14ac:dyDescent="0.15"/>
    <row r="124" customFormat="1" ht="18.75" customHeight="1" x14ac:dyDescent="0.15"/>
    <row r="125" customFormat="1" ht="18.75" customHeight="1" x14ac:dyDescent="0.15"/>
    <row r="126" customFormat="1" ht="18.75" customHeight="1" x14ac:dyDescent="0.15"/>
    <row r="127" customFormat="1" ht="18.75" customHeight="1" x14ac:dyDescent="0.15"/>
    <row r="128" customFormat="1" ht="18.75" customHeight="1" x14ac:dyDescent="0.15"/>
    <row r="129" customFormat="1" ht="18.75" customHeight="1" x14ac:dyDescent="0.15"/>
    <row r="130" customFormat="1" ht="18.75" customHeight="1" x14ac:dyDescent="0.15"/>
    <row r="131" customFormat="1" ht="18.75" customHeight="1" x14ac:dyDescent="0.15"/>
    <row r="132" customFormat="1" ht="18.75" customHeight="1" x14ac:dyDescent="0.15"/>
    <row r="133" customFormat="1" ht="18.75" customHeight="1" x14ac:dyDescent="0.15"/>
    <row r="134" customFormat="1" ht="18.75" customHeight="1" x14ac:dyDescent="0.15"/>
    <row r="135" customFormat="1" ht="18.75" customHeight="1" x14ac:dyDescent="0.15"/>
    <row r="136" customFormat="1" ht="18.75" customHeight="1" x14ac:dyDescent="0.15"/>
    <row r="137" customFormat="1" ht="18.75" customHeight="1" x14ac:dyDescent="0.15"/>
    <row r="138" customFormat="1" ht="18.75" customHeight="1" x14ac:dyDescent="0.15"/>
    <row r="139" customFormat="1" ht="18.75" customHeight="1" x14ac:dyDescent="0.15"/>
    <row r="140" customFormat="1" ht="18.75" customHeight="1" x14ac:dyDescent="0.15"/>
    <row r="141" customFormat="1" ht="18.75" customHeight="1" x14ac:dyDescent="0.15"/>
    <row r="142" customFormat="1" ht="18.75" customHeight="1" x14ac:dyDescent="0.15"/>
    <row r="143" customFormat="1" ht="18.75" customHeight="1" x14ac:dyDescent="0.15"/>
    <row r="144" customFormat="1" ht="18.75" customHeight="1" x14ac:dyDescent="0.15"/>
    <row r="145" customFormat="1" ht="18.75" customHeight="1" x14ac:dyDescent="0.15"/>
    <row r="146" customFormat="1" ht="18.75" customHeight="1" x14ac:dyDescent="0.15"/>
    <row r="147" customFormat="1" ht="18.75" customHeight="1" x14ac:dyDescent="0.15"/>
    <row r="148" customFormat="1" ht="18.75" customHeight="1" x14ac:dyDescent="0.15"/>
    <row r="149" customFormat="1" ht="18.75" customHeight="1" x14ac:dyDescent="0.15"/>
    <row r="150" customFormat="1" ht="18.75" customHeight="1" x14ac:dyDescent="0.15"/>
    <row r="151" customFormat="1" ht="18.75" customHeight="1" x14ac:dyDescent="0.15"/>
    <row r="152" customFormat="1" ht="18.75" customHeight="1" x14ac:dyDescent="0.15"/>
    <row r="153" customFormat="1" ht="18.75" customHeight="1" x14ac:dyDescent="0.15"/>
    <row r="154" customFormat="1" ht="18.75" customHeight="1" x14ac:dyDescent="0.15"/>
    <row r="155" customFormat="1" ht="18.75" customHeight="1" x14ac:dyDescent="0.15"/>
    <row r="156" customFormat="1" ht="18.75" customHeight="1" x14ac:dyDescent="0.15"/>
    <row r="157" customFormat="1" ht="18.75" customHeight="1" x14ac:dyDescent="0.15"/>
    <row r="158" customFormat="1" ht="18.75" customHeight="1" x14ac:dyDescent="0.15"/>
    <row r="159" customFormat="1" ht="18.75" customHeight="1" x14ac:dyDescent="0.15"/>
    <row r="160" customFormat="1" ht="18.75" customHeight="1" x14ac:dyDescent="0.15"/>
    <row r="161" customFormat="1" ht="18.75" customHeight="1" x14ac:dyDescent="0.15"/>
    <row r="162" customFormat="1" ht="18.75" customHeight="1" x14ac:dyDescent="0.15"/>
    <row r="163" customFormat="1" ht="18.75" customHeight="1" x14ac:dyDescent="0.15"/>
    <row r="164" customFormat="1" ht="18.75" customHeight="1" x14ac:dyDescent="0.15"/>
    <row r="165" customFormat="1" ht="18.75" customHeight="1" x14ac:dyDescent="0.15"/>
    <row r="166" customFormat="1" ht="18.75" customHeight="1" x14ac:dyDescent="0.15"/>
    <row r="167" customFormat="1" ht="18.75" customHeight="1" x14ac:dyDescent="0.15"/>
    <row r="168" customFormat="1" ht="18.75" customHeight="1" x14ac:dyDescent="0.15"/>
    <row r="169" customFormat="1" ht="18.75" customHeight="1" x14ac:dyDescent="0.15"/>
    <row r="170" customFormat="1" ht="18.75" customHeight="1" x14ac:dyDescent="0.15"/>
    <row r="171" customFormat="1" ht="18.75" customHeight="1" x14ac:dyDescent="0.15"/>
    <row r="172" customFormat="1" ht="18.75" customHeight="1" x14ac:dyDescent="0.15"/>
    <row r="173" customFormat="1" ht="18.75" customHeight="1" x14ac:dyDescent="0.15"/>
    <row r="174" customFormat="1" ht="18.75" customHeight="1" x14ac:dyDescent="0.15"/>
    <row r="175" customFormat="1" ht="18.75" customHeight="1" x14ac:dyDescent="0.15"/>
    <row r="176" customFormat="1" ht="18.75" customHeight="1" x14ac:dyDescent="0.15"/>
    <row r="177" customFormat="1" ht="18.75" customHeight="1" x14ac:dyDescent="0.15"/>
    <row r="178" customFormat="1" ht="18.75" customHeight="1" x14ac:dyDescent="0.15"/>
    <row r="179" customFormat="1" ht="18.75" customHeight="1" x14ac:dyDescent="0.15"/>
    <row r="180" customFormat="1" ht="18.75" customHeight="1" x14ac:dyDescent="0.15"/>
    <row r="181" customFormat="1" ht="18.75" customHeight="1" x14ac:dyDescent="0.15"/>
    <row r="182" customFormat="1" ht="18.75" customHeight="1" x14ac:dyDescent="0.15"/>
    <row r="183" customFormat="1" ht="18.75" customHeight="1" x14ac:dyDescent="0.15"/>
    <row r="184" customFormat="1" ht="18.75" customHeight="1" x14ac:dyDescent="0.15"/>
    <row r="185" customFormat="1" ht="18.75" customHeight="1" x14ac:dyDescent="0.15"/>
    <row r="186" customFormat="1" x14ac:dyDescent="0.15"/>
    <row r="187" customFormat="1" x14ac:dyDescent="0.15"/>
    <row r="188" customFormat="1" x14ac:dyDescent="0.15"/>
  </sheetData>
  <mergeCells count="4">
    <mergeCell ref="B3:D3"/>
    <mergeCell ref="J2:K2"/>
    <mergeCell ref="J20:K20"/>
    <mergeCell ref="J34:K34"/>
  </mergeCells>
  <phoneticPr fontId="2" type="noConversion"/>
  <pageMargins left="0.23622047244094491" right="0.31496062992125984" top="0.47244094488188981" bottom="0.55118110236220474" header="0.27559055118110237" footer="0.51181102362204722"/>
  <pageSetup paperSize="9" scale="79" orientation="portrait" r:id="rId1"/>
  <headerFooter alignWithMargins="0"/>
  <rowBreaks count="1" manualBreakCount="1">
    <brk id="46" max="4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O188"/>
  <sheetViews>
    <sheetView showGridLines="0" view="pageBreakPreview" zoomScale="85" zoomScaleNormal="85" zoomScaleSheetLayoutView="85" workbookViewId="0">
      <selection activeCell="D13" sqref="D13"/>
    </sheetView>
  </sheetViews>
  <sheetFormatPr defaultRowHeight="13.5" x14ac:dyDescent="0.15"/>
  <cols>
    <col min="1" max="1" width="1.109375" customWidth="1"/>
    <col min="2" max="3" width="26.88671875" style="7" customWidth="1"/>
    <col min="4" max="4" width="51.88671875" style="7" customWidth="1"/>
    <col min="5" max="5" width="1.5546875" customWidth="1"/>
    <col min="6" max="6" width="12.6640625" customWidth="1"/>
    <col min="7" max="7" width="10.44140625" customWidth="1"/>
    <col min="8" max="9" width="13" customWidth="1"/>
    <col min="10" max="12" width="10.109375" customWidth="1"/>
    <col min="13" max="14" width="15.44140625" bestFit="1" customWidth="1"/>
  </cols>
  <sheetData>
    <row r="1" spans="2:15" ht="14.25" thickBot="1" x14ac:dyDescent="0.2">
      <c r="B1" s="44" t="s">
        <v>62</v>
      </c>
    </row>
    <row r="2" spans="2:15" ht="15" thickBot="1" x14ac:dyDescent="0.2">
      <c r="B2" s="43"/>
      <c r="J2" s="125" t="s">
        <v>76</v>
      </c>
      <c r="K2" s="126"/>
      <c r="L2" s="64" t="s">
        <v>79</v>
      </c>
      <c r="M2" s="64"/>
      <c r="N2" s="65"/>
      <c r="O2" s="66"/>
    </row>
    <row r="3" spans="2:15" ht="40.5" customHeight="1" x14ac:dyDescent="0.15">
      <c r="B3" s="127" t="str">
        <f>총괄!B4</f>
        <v>ㅇ 사업명 : OO국가 OOO OOOO</v>
      </c>
      <c r="C3" s="127"/>
      <c r="D3" s="127"/>
      <c r="J3" s="54"/>
      <c r="K3" s="86"/>
      <c r="L3" s="87"/>
      <c r="M3" s="85"/>
      <c r="N3" s="85"/>
      <c r="O3" s="55"/>
    </row>
    <row r="4" spans="2:15" ht="18.75" customHeight="1" x14ac:dyDescent="0.15">
      <c r="B4" s="20"/>
      <c r="C4" s="20"/>
      <c r="D4" s="20"/>
      <c r="G4" s="6"/>
      <c r="J4" s="56"/>
      <c r="K4" s="88"/>
      <c r="L4" s="85"/>
      <c r="M4" s="85"/>
      <c r="N4" s="85"/>
      <c r="O4" s="55"/>
    </row>
    <row r="5" spans="2:15" ht="19.5" customHeight="1" x14ac:dyDescent="0.15">
      <c r="B5" s="21" t="s">
        <v>3</v>
      </c>
      <c r="C5" s="94">
        <f>SUM(C8:C19)</f>
        <v>0</v>
      </c>
      <c r="D5"/>
      <c r="J5" s="57"/>
      <c r="K5" s="58"/>
      <c r="L5" s="89"/>
      <c r="M5" s="89"/>
      <c r="N5" s="85"/>
      <c r="O5" s="55"/>
    </row>
    <row r="6" spans="2:15" ht="19.5" customHeight="1" x14ac:dyDescent="0.15">
      <c r="B6" s="40"/>
      <c r="C6" s="21"/>
      <c r="D6"/>
      <c r="J6" s="57"/>
      <c r="K6" s="58"/>
      <c r="L6" s="89"/>
      <c r="M6" s="89"/>
      <c r="N6" s="85"/>
      <c r="O6" s="55"/>
    </row>
    <row r="7" spans="2:15" ht="18.75" customHeight="1" x14ac:dyDescent="0.15">
      <c r="B7" s="40" t="s">
        <v>0</v>
      </c>
      <c r="C7" s="40" t="s">
        <v>56</v>
      </c>
      <c r="D7" s="14" t="s">
        <v>55</v>
      </c>
      <c r="F7" s="32" t="s">
        <v>17</v>
      </c>
      <c r="G7" s="32" t="s">
        <v>18</v>
      </c>
      <c r="H7" s="32" t="s">
        <v>69</v>
      </c>
      <c r="I7" s="95"/>
      <c r="J7" s="57"/>
      <c r="K7" s="58"/>
      <c r="L7" s="89"/>
      <c r="M7" s="89"/>
      <c r="N7" s="85"/>
      <c r="O7" s="55"/>
    </row>
    <row r="8" spans="2:15" ht="18.75" customHeight="1" x14ac:dyDescent="0.15">
      <c r="B8" s="22" t="s">
        <v>52</v>
      </c>
      <c r="C8" s="73"/>
      <c r="D8" s="45"/>
      <c r="E8" s="9"/>
      <c r="F8" s="9">
        <v>3705904</v>
      </c>
      <c r="G8" s="96">
        <f>17/12</f>
        <v>1.4166666666666667</v>
      </c>
      <c r="H8" s="9">
        <f>ROUNDDOWN(F8*G8,0)</f>
        <v>5250030</v>
      </c>
      <c r="I8" s="97"/>
      <c r="J8" s="59"/>
      <c r="K8" s="85"/>
      <c r="L8" s="85"/>
      <c r="M8" s="85"/>
      <c r="N8" s="85"/>
      <c r="O8" s="55"/>
    </row>
    <row r="9" spans="2:15" ht="18.75" customHeight="1" x14ac:dyDescent="0.15">
      <c r="B9" s="23" t="s">
        <v>53</v>
      </c>
      <c r="C9" s="74"/>
      <c r="D9" s="46"/>
      <c r="E9" s="9"/>
      <c r="F9" s="9">
        <v>2841638</v>
      </c>
      <c r="G9" s="96">
        <f>17/12</f>
        <v>1.4166666666666667</v>
      </c>
      <c r="H9" s="9">
        <f>ROUNDDOWN(F9*G9,0)</f>
        <v>4025653</v>
      </c>
      <c r="I9" s="97"/>
      <c r="J9" s="59"/>
      <c r="K9" s="90"/>
      <c r="L9" s="85"/>
      <c r="M9" s="85"/>
      <c r="N9" s="85"/>
      <c r="O9" s="55"/>
    </row>
    <row r="10" spans="2:15" ht="18.75" customHeight="1" x14ac:dyDescent="0.15">
      <c r="B10" s="24" t="s">
        <v>54</v>
      </c>
      <c r="C10" s="76"/>
      <c r="D10" s="47"/>
      <c r="E10" s="9"/>
      <c r="F10" s="9">
        <v>1899539</v>
      </c>
      <c r="G10" s="96">
        <f>17/12</f>
        <v>1.4166666666666667</v>
      </c>
      <c r="H10" s="9">
        <f>ROUNDDOWN(F10*G10,0)</f>
        <v>2691013</v>
      </c>
      <c r="I10" s="97"/>
      <c r="J10" s="59"/>
      <c r="K10" s="85"/>
      <c r="L10" s="85"/>
      <c r="M10" s="85"/>
      <c r="N10" s="85"/>
      <c r="O10" s="55"/>
    </row>
    <row r="11" spans="2:15" ht="18.75" customHeight="1" x14ac:dyDescent="0.15">
      <c r="B11" s="22" t="s">
        <v>36</v>
      </c>
      <c r="C11" s="77"/>
      <c r="D11" s="45"/>
      <c r="E11" s="9"/>
      <c r="F11" s="32" t="s">
        <v>80</v>
      </c>
      <c r="G11" s="32" t="s">
        <v>81</v>
      </c>
      <c r="H11" s="32" t="s">
        <v>82</v>
      </c>
      <c r="I11" s="98" t="s">
        <v>83</v>
      </c>
      <c r="J11" s="59"/>
      <c r="K11" s="85"/>
      <c r="L11" s="85"/>
      <c r="M11" s="85"/>
      <c r="N11" s="85"/>
      <c r="O11" s="55"/>
    </row>
    <row r="12" spans="2:15" ht="18.75" customHeight="1" x14ac:dyDescent="0.15">
      <c r="B12" s="23" t="s">
        <v>37</v>
      </c>
      <c r="C12" s="78"/>
      <c r="D12" s="46"/>
      <c r="E12" s="9"/>
      <c r="F12" s="99">
        <v>0</v>
      </c>
      <c r="G12" s="99">
        <v>6</v>
      </c>
      <c r="H12" s="9">
        <f>H8</f>
        <v>5250030</v>
      </c>
      <c r="I12" s="100">
        <v>1</v>
      </c>
      <c r="J12" s="59"/>
      <c r="K12" s="90"/>
      <c r="L12" s="85"/>
      <c r="M12" s="85"/>
      <c r="N12" s="85"/>
      <c r="O12" s="55"/>
    </row>
    <row r="13" spans="2:15" ht="18.75" customHeight="1" x14ac:dyDescent="0.15">
      <c r="B13" s="24" t="s">
        <v>38</v>
      </c>
      <c r="C13" s="76"/>
      <c r="D13" s="47"/>
      <c r="E13" s="9"/>
      <c r="F13" s="99">
        <v>0</v>
      </c>
      <c r="G13" s="99">
        <v>6</v>
      </c>
      <c r="H13" s="9">
        <f>H9</f>
        <v>4025653</v>
      </c>
      <c r="I13" s="100">
        <v>0.3860749519183323</v>
      </c>
      <c r="J13" s="59"/>
      <c r="K13" s="85"/>
      <c r="L13" s="85"/>
      <c r="M13" s="85"/>
      <c r="N13" s="85"/>
      <c r="O13" s="55"/>
    </row>
    <row r="14" spans="2:15" ht="18.75" customHeight="1" x14ac:dyDescent="0.15">
      <c r="B14" s="22" t="s">
        <v>39</v>
      </c>
      <c r="C14" s="73">
        <f>F12*G12*H12*I12*2</f>
        <v>0</v>
      </c>
      <c r="D14" s="45" t="s">
        <v>96</v>
      </c>
      <c r="E14" s="9"/>
      <c r="F14" s="99">
        <v>0</v>
      </c>
      <c r="G14" s="99">
        <v>0</v>
      </c>
      <c r="H14" s="9">
        <f>H10</f>
        <v>2691013</v>
      </c>
      <c r="I14" s="100">
        <v>0</v>
      </c>
      <c r="J14" s="59"/>
      <c r="K14" s="85"/>
      <c r="L14" s="85"/>
      <c r="M14" s="85"/>
      <c r="N14" s="85"/>
      <c r="O14" s="55"/>
    </row>
    <row r="15" spans="2:15" ht="18.75" customHeight="1" x14ac:dyDescent="0.15">
      <c r="B15" s="23" t="s">
        <v>40</v>
      </c>
      <c r="C15" s="74">
        <f t="shared" ref="C15:C16" si="0">F13*G13*H13*I13*2</f>
        <v>0</v>
      </c>
      <c r="D15" s="46" t="s">
        <v>97</v>
      </c>
      <c r="E15" s="9"/>
      <c r="J15" s="59"/>
      <c r="K15" s="90"/>
      <c r="L15" s="85"/>
      <c r="M15" s="85"/>
      <c r="N15" s="85"/>
      <c r="O15" s="55"/>
    </row>
    <row r="16" spans="2:15" ht="18.75" customHeight="1" x14ac:dyDescent="0.15">
      <c r="B16" s="24" t="s">
        <v>41</v>
      </c>
      <c r="C16" s="75">
        <f t="shared" si="0"/>
        <v>0</v>
      </c>
      <c r="D16" s="101" t="s">
        <v>94</v>
      </c>
      <c r="E16" s="9"/>
      <c r="J16" s="59"/>
      <c r="K16" s="85"/>
      <c r="L16" s="85"/>
      <c r="M16" s="85"/>
      <c r="N16" s="85"/>
      <c r="O16" s="55"/>
    </row>
    <row r="17" spans="2:15" ht="18.75" customHeight="1" x14ac:dyDescent="0.15">
      <c r="B17" s="22" t="s">
        <v>42</v>
      </c>
      <c r="C17" s="77"/>
      <c r="D17" s="45"/>
      <c r="E17" s="9"/>
      <c r="J17" s="59"/>
      <c r="K17" s="85"/>
      <c r="L17" s="85"/>
      <c r="M17" s="85"/>
      <c r="N17" s="85"/>
      <c r="O17" s="55"/>
    </row>
    <row r="18" spans="2:15" ht="18.75" customHeight="1" x14ac:dyDescent="0.15">
      <c r="B18" s="23" t="s">
        <v>43</v>
      </c>
      <c r="C18" s="78"/>
      <c r="D18" s="46"/>
      <c r="E18" s="9"/>
      <c r="H18" s="35"/>
      <c r="I18" s="35"/>
      <c r="J18" s="59"/>
      <c r="K18" s="85"/>
      <c r="L18" s="85"/>
      <c r="M18" s="85"/>
      <c r="N18" s="85"/>
      <c r="O18" s="55"/>
    </row>
    <row r="19" spans="2:15" ht="18.75" customHeight="1" thickBot="1" x14ac:dyDescent="0.2">
      <c r="B19" s="24" t="s">
        <v>44</v>
      </c>
      <c r="C19" s="76"/>
      <c r="D19" s="47"/>
      <c r="E19" s="9"/>
      <c r="J19" s="60"/>
      <c r="K19" s="61"/>
      <c r="L19" s="62"/>
      <c r="M19" s="62"/>
      <c r="N19" s="62"/>
      <c r="O19" s="63"/>
    </row>
    <row r="20" spans="2:15" ht="18.75" customHeight="1" thickBot="1" x14ac:dyDescent="0.2">
      <c r="B20" t="s">
        <v>19</v>
      </c>
      <c r="C20"/>
      <c r="D20"/>
      <c r="E20" s="9"/>
      <c r="J20" s="125" t="s">
        <v>77</v>
      </c>
      <c r="K20" s="126"/>
      <c r="L20" s="64" t="s">
        <v>67</v>
      </c>
      <c r="M20" s="65"/>
      <c r="N20" s="65"/>
      <c r="O20" s="66"/>
    </row>
    <row r="21" spans="2:15" ht="18.75" customHeight="1" x14ac:dyDescent="0.15">
      <c r="B21" t="s">
        <v>20</v>
      </c>
      <c r="C21"/>
      <c r="D21"/>
      <c r="E21" s="9"/>
      <c r="J21" s="67"/>
      <c r="K21" s="91"/>
      <c r="L21" s="85"/>
      <c r="M21" s="85"/>
      <c r="N21" s="85"/>
      <c r="O21" s="55"/>
    </row>
    <row r="22" spans="2:15" ht="18.75" customHeight="1" x14ac:dyDescent="0.15">
      <c r="B22" t="s">
        <v>21</v>
      </c>
      <c r="C22"/>
      <c r="D22"/>
      <c r="F22" s="6"/>
      <c r="G22" s="36"/>
      <c r="J22" s="59"/>
      <c r="K22" s="85"/>
      <c r="L22" s="85"/>
      <c r="M22" s="85"/>
      <c r="N22" s="85"/>
      <c r="O22" s="55"/>
    </row>
    <row r="23" spans="2:15" ht="18.75" customHeight="1" x14ac:dyDescent="0.15">
      <c r="B23" s="20"/>
      <c r="C23" s="20"/>
      <c r="D23" s="20"/>
      <c r="F23" s="30"/>
      <c r="G23" s="29"/>
      <c r="J23" s="59"/>
      <c r="K23" s="85"/>
      <c r="L23" s="85"/>
      <c r="M23" s="85"/>
      <c r="N23" s="85"/>
      <c r="O23" s="55"/>
    </row>
    <row r="24" spans="2:15" ht="18.75" customHeight="1" x14ac:dyDescent="0.15">
      <c r="B24" s="21" t="s">
        <v>4</v>
      </c>
      <c r="C24" s="94">
        <f>C26+C41+C47+C51+C55+C59</f>
        <v>0</v>
      </c>
      <c r="D24"/>
      <c r="J24" s="59"/>
      <c r="K24" s="85"/>
      <c r="L24" s="85"/>
      <c r="M24" s="85"/>
      <c r="N24" s="85"/>
      <c r="O24" s="55"/>
    </row>
    <row r="25" spans="2:15" ht="18.75" customHeight="1" x14ac:dyDescent="0.15">
      <c r="B25" s="26"/>
      <c r="C25" s="79"/>
      <c r="D25"/>
      <c r="E25" s="31"/>
      <c r="J25" s="59"/>
      <c r="K25" s="85"/>
      <c r="L25" s="85"/>
      <c r="M25" s="85"/>
      <c r="N25" s="85"/>
      <c r="O25" s="55"/>
    </row>
    <row r="26" spans="2:15" ht="18.75" customHeight="1" x14ac:dyDescent="0.15">
      <c r="B26" t="s">
        <v>5</v>
      </c>
      <c r="C26" s="94">
        <f>SUM(C27:C28,C32:C33)</f>
        <v>0</v>
      </c>
      <c r="D26"/>
      <c r="E26" s="33"/>
      <c r="G26" s="71" t="s">
        <v>70</v>
      </c>
      <c r="H26" s="105">
        <v>1466.6</v>
      </c>
      <c r="J26" s="59"/>
      <c r="K26" s="85"/>
      <c r="L26" s="85"/>
      <c r="M26" s="85"/>
      <c r="N26" s="85"/>
      <c r="O26" s="55"/>
    </row>
    <row r="27" spans="2:15" ht="18.75" customHeight="1" x14ac:dyDescent="0.15">
      <c r="B27" s="22" t="s">
        <v>47</v>
      </c>
      <c r="C27" s="73">
        <f>F27*G27*H27</f>
        <v>0</v>
      </c>
      <c r="D27" s="102" t="s">
        <v>73</v>
      </c>
      <c r="F27" s="106">
        <v>0</v>
      </c>
      <c r="G27" s="106">
        <v>1</v>
      </c>
      <c r="H27" s="107">
        <v>1055797</v>
      </c>
      <c r="J27" s="59"/>
      <c r="K27" s="85"/>
      <c r="L27" s="85"/>
      <c r="M27" s="85"/>
      <c r="N27" s="85"/>
      <c r="O27" s="55"/>
    </row>
    <row r="28" spans="2:15" ht="18.75" customHeight="1" x14ac:dyDescent="0.15">
      <c r="B28" s="23" t="s">
        <v>48</v>
      </c>
      <c r="C28" s="74">
        <f>SUM(C29:C31)</f>
        <v>0</v>
      </c>
      <c r="D28" s="103" t="s">
        <v>74</v>
      </c>
      <c r="F28" s="82"/>
      <c r="G28" s="82"/>
      <c r="H28" s="82"/>
      <c r="J28" s="59"/>
      <c r="K28" s="85"/>
      <c r="L28" s="85"/>
      <c r="M28" s="85"/>
      <c r="N28" s="85"/>
      <c r="O28" s="55"/>
    </row>
    <row r="29" spans="2:15" ht="18.75" customHeight="1" x14ac:dyDescent="0.15">
      <c r="B29" s="23" t="s">
        <v>6</v>
      </c>
      <c r="C29" s="74">
        <f>F29*G29*H29*H26</f>
        <v>0</v>
      </c>
      <c r="D29" s="103" t="s">
        <v>71</v>
      </c>
      <c r="F29" s="106">
        <v>0</v>
      </c>
      <c r="G29" s="106">
        <v>6</v>
      </c>
      <c r="H29" s="106">
        <v>30</v>
      </c>
      <c r="J29" s="59"/>
      <c r="K29" s="85"/>
      <c r="L29" s="85"/>
      <c r="M29" s="85"/>
      <c r="N29" s="85"/>
      <c r="O29" s="55"/>
    </row>
    <row r="30" spans="2:15" ht="18.75" customHeight="1" x14ac:dyDescent="0.15">
      <c r="B30" s="23" t="s">
        <v>7</v>
      </c>
      <c r="C30" s="74">
        <f>F30*G30*H30*H26</f>
        <v>0</v>
      </c>
      <c r="D30" s="103" t="s">
        <v>75</v>
      </c>
      <c r="F30" s="106">
        <v>0</v>
      </c>
      <c r="G30" s="106">
        <v>5</v>
      </c>
      <c r="H30" s="106">
        <f>81*0.85</f>
        <v>68.849999999999994</v>
      </c>
      <c r="J30" s="59"/>
      <c r="K30" s="85"/>
      <c r="L30" s="85"/>
      <c r="M30" s="85"/>
      <c r="N30" s="85"/>
      <c r="O30" s="55"/>
    </row>
    <row r="31" spans="2:15" ht="18.75" customHeight="1" x14ac:dyDescent="0.15">
      <c r="B31" s="24" t="s">
        <v>8</v>
      </c>
      <c r="C31" s="75">
        <f>F31*G31*H31*H26</f>
        <v>0</v>
      </c>
      <c r="D31" s="104" t="s">
        <v>72</v>
      </c>
      <c r="F31" s="106">
        <v>0</v>
      </c>
      <c r="G31" s="106">
        <v>6</v>
      </c>
      <c r="H31" s="106">
        <v>37</v>
      </c>
      <c r="J31" s="59"/>
      <c r="K31" s="85"/>
      <c r="L31" s="85"/>
      <c r="M31" s="85"/>
      <c r="N31" s="85"/>
      <c r="O31" s="55"/>
    </row>
    <row r="32" spans="2:15" ht="18.75" customHeight="1" x14ac:dyDescent="0.15">
      <c r="B32" s="22" t="s">
        <v>49</v>
      </c>
      <c r="C32" s="73">
        <f>F32*G32*H32</f>
        <v>0</v>
      </c>
      <c r="D32" s="102" t="s">
        <v>73</v>
      </c>
      <c r="F32" s="106">
        <v>0</v>
      </c>
      <c r="G32" s="106">
        <v>1</v>
      </c>
      <c r="H32" s="107">
        <v>1055797</v>
      </c>
      <c r="J32" s="59"/>
      <c r="K32" s="85"/>
      <c r="L32" s="85"/>
      <c r="M32" s="85"/>
      <c r="N32" s="85"/>
      <c r="O32" s="55"/>
    </row>
    <row r="33" spans="2:15" ht="18.75" customHeight="1" thickBot="1" x14ac:dyDescent="0.2">
      <c r="B33" s="23" t="s">
        <v>50</v>
      </c>
      <c r="C33" s="74">
        <f>SUM(C34:C36)</f>
        <v>0</v>
      </c>
      <c r="D33" s="103" t="s">
        <v>74</v>
      </c>
      <c r="F33" s="82"/>
      <c r="G33" s="82"/>
      <c r="H33" s="82"/>
      <c r="J33" s="59"/>
      <c r="K33" s="85"/>
      <c r="L33" s="85"/>
      <c r="M33" s="85"/>
      <c r="N33" s="85"/>
      <c r="O33" s="55"/>
    </row>
    <row r="34" spans="2:15" ht="18.75" customHeight="1" thickBot="1" x14ac:dyDescent="0.2">
      <c r="B34" s="23" t="s">
        <v>6</v>
      </c>
      <c r="C34" s="74">
        <f>F34*G34*H34*$H$26</f>
        <v>0</v>
      </c>
      <c r="D34" s="103" t="s">
        <v>71</v>
      </c>
      <c r="F34" s="106">
        <v>0</v>
      </c>
      <c r="G34" s="106">
        <v>6</v>
      </c>
      <c r="H34" s="106">
        <v>30</v>
      </c>
      <c r="J34" s="128" t="s">
        <v>78</v>
      </c>
      <c r="K34" s="129"/>
      <c r="L34" s="51" t="s">
        <v>68</v>
      </c>
      <c r="M34" s="52"/>
      <c r="N34" s="52"/>
      <c r="O34" s="53"/>
    </row>
    <row r="35" spans="2:15" ht="18.75" customHeight="1" x14ac:dyDescent="0.15">
      <c r="B35" s="23" t="s">
        <v>7</v>
      </c>
      <c r="C35" s="74">
        <f t="shared" ref="C35:C36" si="1">F35*G35*H35*$H$26</f>
        <v>0</v>
      </c>
      <c r="D35" s="103" t="s">
        <v>75</v>
      </c>
      <c r="F35" s="106">
        <v>0</v>
      </c>
      <c r="G35" s="106">
        <v>5</v>
      </c>
      <c r="H35" s="106">
        <f>81*0.85</f>
        <v>68.849999999999994</v>
      </c>
      <c r="J35" s="69"/>
      <c r="K35" s="52"/>
      <c r="L35" s="52"/>
      <c r="M35" s="52"/>
      <c r="N35" s="52"/>
      <c r="O35" s="53"/>
    </row>
    <row r="36" spans="2:15" ht="18.75" customHeight="1" x14ac:dyDescent="0.15">
      <c r="B36" s="24" t="s">
        <v>8</v>
      </c>
      <c r="C36" s="75">
        <f t="shared" si="1"/>
        <v>0</v>
      </c>
      <c r="D36" s="104" t="s">
        <v>72</v>
      </c>
      <c r="F36" s="106">
        <v>0</v>
      </c>
      <c r="G36" s="106">
        <v>6</v>
      </c>
      <c r="H36" s="106">
        <v>37</v>
      </c>
      <c r="J36" s="59"/>
      <c r="K36" s="85"/>
      <c r="L36" s="85"/>
      <c r="M36" s="85"/>
      <c r="N36" s="85"/>
      <c r="O36" s="55"/>
    </row>
    <row r="37" spans="2:15" ht="18.75" customHeight="1" x14ac:dyDescent="0.15">
      <c r="B37" t="s">
        <v>33</v>
      </c>
      <c r="C37" s="78"/>
      <c r="D37" s="20"/>
      <c r="J37" s="59"/>
      <c r="K37" s="85"/>
      <c r="L37" s="85"/>
      <c r="M37" s="85"/>
      <c r="N37" s="85"/>
      <c r="O37" s="55"/>
    </row>
    <row r="38" spans="2:15" ht="18.75" customHeight="1" x14ac:dyDescent="0.15">
      <c r="B38" t="s">
        <v>51</v>
      </c>
      <c r="C38" s="78"/>
      <c r="D38" s="20"/>
      <c r="J38" s="59"/>
      <c r="K38" s="85"/>
      <c r="L38" s="85"/>
      <c r="M38" s="85"/>
      <c r="N38" s="85"/>
      <c r="O38" s="55"/>
    </row>
    <row r="39" spans="2:15" ht="18.75" customHeight="1" x14ac:dyDescent="0.15">
      <c r="B39" s="120" t="s">
        <v>87</v>
      </c>
      <c r="C39" s="78"/>
      <c r="D39" s="20"/>
      <c r="J39" s="59"/>
      <c r="K39" s="85"/>
      <c r="L39" s="85"/>
      <c r="M39" s="85"/>
      <c r="N39" s="85"/>
      <c r="O39" s="55"/>
    </row>
    <row r="40" spans="2:15" ht="18.75" customHeight="1" x14ac:dyDescent="0.15">
      <c r="B40" s="20"/>
      <c r="C40" s="81"/>
      <c r="D40" s="20"/>
      <c r="J40" s="59"/>
      <c r="K40" s="85"/>
      <c r="L40" s="85"/>
      <c r="M40" s="85"/>
      <c r="N40" s="85"/>
      <c r="O40" s="55"/>
    </row>
    <row r="41" spans="2:15" ht="18.75" customHeight="1" x14ac:dyDescent="0.15">
      <c r="B41" t="s">
        <v>25</v>
      </c>
      <c r="C41" s="94">
        <f>C42</f>
        <v>0</v>
      </c>
      <c r="D41"/>
      <c r="I41" s="55"/>
      <c r="J41" s="59"/>
      <c r="K41" s="85"/>
      <c r="L41" s="85"/>
      <c r="M41" s="85"/>
      <c r="N41" s="85"/>
      <c r="O41" s="55"/>
    </row>
    <row r="42" spans="2:15" ht="18.75" customHeight="1" x14ac:dyDescent="0.15">
      <c r="B42" s="22" t="s">
        <v>30</v>
      </c>
      <c r="C42" s="108">
        <f>SUM(C43:C45)</f>
        <v>0</v>
      </c>
      <c r="D42" s="102" t="s">
        <v>90</v>
      </c>
      <c r="I42" s="55"/>
      <c r="J42" s="92"/>
      <c r="K42" s="85"/>
      <c r="L42" s="85"/>
      <c r="M42" s="85"/>
      <c r="N42" s="85"/>
      <c r="O42" s="55"/>
    </row>
    <row r="43" spans="2:15" ht="18.75" customHeight="1" x14ac:dyDescent="0.15">
      <c r="B43" s="23" t="s">
        <v>32</v>
      </c>
      <c r="C43" s="109"/>
      <c r="D43" s="103"/>
      <c r="I43" s="55"/>
      <c r="J43" s="92"/>
      <c r="K43" s="85"/>
      <c r="L43" s="85"/>
      <c r="M43" s="85"/>
      <c r="N43" s="85"/>
      <c r="O43" s="55"/>
    </row>
    <row r="44" spans="2:15" ht="18.75" customHeight="1" x14ac:dyDescent="0.15">
      <c r="B44" s="23" t="s">
        <v>31</v>
      </c>
      <c r="C44" s="109"/>
      <c r="D44" s="123"/>
      <c r="I44" s="55"/>
      <c r="J44" s="92"/>
      <c r="K44" s="85"/>
      <c r="L44" s="85"/>
      <c r="M44" s="85"/>
      <c r="N44" s="85"/>
      <c r="O44" s="55"/>
    </row>
    <row r="45" spans="2:15" ht="18.75" customHeight="1" x14ac:dyDescent="0.15">
      <c r="B45" s="24" t="s">
        <v>34</v>
      </c>
      <c r="C45" s="121"/>
      <c r="D45" s="47"/>
      <c r="I45" s="55"/>
      <c r="J45" s="92"/>
      <c r="K45" s="85"/>
      <c r="L45" s="85"/>
      <c r="M45" s="85"/>
      <c r="N45" s="85"/>
      <c r="O45" s="55"/>
    </row>
    <row r="46" spans="2:15" ht="18.75" customHeight="1" x14ac:dyDescent="0.15">
      <c r="B46" s="27"/>
      <c r="C46" s="80"/>
      <c r="D46" s="27"/>
      <c r="I46" s="55"/>
      <c r="J46" s="92"/>
      <c r="K46" s="85"/>
      <c r="L46" s="85"/>
      <c r="M46" s="85"/>
      <c r="N46" s="85"/>
      <c r="O46" s="55"/>
    </row>
    <row r="47" spans="2:15" ht="18.75" customHeight="1" x14ac:dyDescent="0.15">
      <c r="B47" t="s">
        <v>61</v>
      </c>
      <c r="C47" s="94">
        <f>SUM(C48:C49)</f>
        <v>0</v>
      </c>
      <c r="D47"/>
      <c r="I47" s="55"/>
      <c r="J47" s="59"/>
      <c r="K47" s="85"/>
      <c r="L47" s="85"/>
      <c r="M47" s="85"/>
      <c r="N47" s="85"/>
      <c r="O47" s="55"/>
    </row>
    <row r="48" spans="2:15" ht="18.75" customHeight="1" x14ac:dyDescent="0.15">
      <c r="B48" s="22" t="s">
        <v>26</v>
      </c>
      <c r="C48" s="113"/>
      <c r="D48" s="48"/>
      <c r="I48" s="55"/>
      <c r="J48" s="70"/>
      <c r="K48" s="93"/>
      <c r="L48" s="93"/>
      <c r="M48" s="85"/>
      <c r="N48" s="85"/>
      <c r="O48" s="55"/>
    </row>
    <row r="49" spans="2:15" ht="18.75" customHeight="1" x14ac:dyDescent="0.15">
      <c r="B49" s="24" t="s">
        <v>27</v>
      </c>
      <c r="C49" s="110"/>
      <c r="D49" s="47"/>
      <c r="I49" s="55"/>
      <c r="J49" s="70"/>
      <c r="K49" s="93"/>
      <c r="L49" s="93"/>
      <c r="M49" s="85"/>
      <c r="N49" s="85"/>
      <c r="O49" s="55"/>
    </row>
    <row r="50" spans="2:15" ht="18.75" customHeight="1" x14ac:dyDescent="0.15">
      <c r="B50" s="27"/>
      <c r="C50" s="111"/>
      <c r="D50" s="27"/>
      <c r="J50" s="70"/>
      <c r="K50" s="93"/>
      <c r="L50" s="93"/>
      <c r="M50" s="85"/>
      <c r="N50" s="85"/>
      <c r="O50" s="55"/>
    </row>
    <row r="51" spans="2:15" ht="18.75" customHeight="1" x14ac:dyDescent="0.15">
      <c r="B51" t="s">
        <v>28</v>
      </c>
      <c r="C51" s="94">
        <f>SUM(C52:C53)</f>
        <v>0</v>
      </c>
      <c r="D51"/>
      <c r="J51" s="70"/>
      <c r="K51" s="93"/>
      <c r="L51" s="93"/>
      <c r="M51" s="85"/>
      <c r="N51" s="85"/>
      <c r="O51" s="55"/>
    </row>
    <row r="52" spans="2:15" ht="18.75" customHeight="1" x14ac:dyDescent="0.15">
      <c r="B52" s="22" t="s">
        <v>29</v>
      </c>
      <c r="C52" s="113"/>
      <c r="D52" s="48"/>
      <c r="G52" s="18"/>
      <c r="H52" s="37"/>
      <c r="I52" s="37"/>
      <c r="J52" s="70"/>
      <c r="K52" s="93"/>
      <c r="L52" s="93"/>
      <c r="M52" s="85"/>
      <c r="N52" s="85"/>
      <c r="O52" s="55"/>
    </row>
    <row r="53" spans="2:15" ht="18.75" customHeight="1" x14ac:dyDescent="0.15">
      <c r="B53" s="24"/>
      <c r="C53" s="110"/>
      <c r="D53" s="47"/>
      <c r="G53" s="18"/>
      <c r="H53" s="37"/>
      <c r="I53" s="37"/>
      <c r="J53" s="70"/>
      <c r="K53" s="93"/>
      <c r="L53" s="93"/>
      <c r="M53" s="85"/>
      <c r="N53" s="85"/>
      <c r="O53" s="55"/>
    </row>
    <row r="54" spans="2:15" ht="18.75" customHeight="1" x14ac:dyDescent="0.15">
      <c r="B54" s="20"/>
      <c r="C54" s="81"/>
      <c r="D54" s="20"/>
      <c r="G54" s="18"/>
      <c r="H54" s="37"/>
      <c r="I54" s="37"/>
      <c r="J54" s="70"/>
      <c r="K54" s="93"/>
      <c r="L54" s="93"/>
      <c r="M54" s="85"/>
      <c r="N54" s="85"/>
      <c r="O54" s="55"/>
    </row>
    <row r="55" spans="2:15" ht="18.75" customHeight="1" x14ac:dyDescent="0.15">
      <c r="B55" t="s">
        <v>22</v>
      </c>
      <c r="C55" s="94">
        <f>SUM(C56:C57)</f>
        <v>0</v>
      </c>
      <c r="D55"/>
      <c r="G55" s="18"/>
      <c r="H55" s="37"/>
      <c r="I55" s="37"/>
      <c r="J55" s="70"/>
      <c r="K55" s="93"/>
      <c r="L55" s="93"/>
      <c r="M55" s="85"/>
      <c r="N55" s="85"/>
      <c r="O55" s="55"/>
    </row>
    <row r="56" spans="2:15" ht="18.75" customHeight="1" x14ac:dyDescent="0.15">
      <c r="B56" s="22" t="s">
        <v>23</v>
      </c>
      <c r="C56" s="122"/>
      <c r="D56" s="48"/>
      <c r="G56" s="19"/>
      <c r="H56" s="37"/>
      <c r="I56" s="37"/>
      <c r="J56" s="70"/>
      <c r="K56" s="93"/>
      <c r="L56" s="93"/>
      <c r="M56" s="85"/>
      <c r="N56" s="85"/>
      <c r="O56" s="55"/>
    </row>
    <row r="57" spans="2:15" ht="18.75" customHeight="1" x14ac:dyDescent="0.15">
      <c r="B57" s="24" t="s">
        <v>24</v>
      </c>
      <c r="C57" s="121"/>
      <c r="D57" s="104" t="s">
        <v>89</v>
      </c>
      <c r="F57" s="38"/>
      <c r="G57" s="18"/>
      <c r="H57" s="37"/>
      <c r="I57" s="37"/>
      <c r="J57" s="70"/>
      <c r="K57" s="93"/>
      <c r="L57" s="93"/>
      <c r="M57" s="85"/>
      <c r="N57" s="85"/>
      <c r="O57" s="55"/>
    </row>
    <row r="58" spans="2:15" ht="18.75" customHeight="1" x14ac:dyDescent="0.15">
      <c r="B58" s="20"/>
      <c r="C58" s="81"/>
      <c r="D58" s="20"/>
      <c r="F58" s="36"/>
      <c r="G58" s="18"/>
      <c r="H58" s="37"/>
      <c r="I58" s="37"/>
      <c r="J58" s="70"/>
      <c r="K58" s="93"/>
      <c r="L58" s="93"/>
      <c r="M58" s="85"/>
      <c r="N58" s="85"/>
      <c r="O58" s="55"/>
    </row>
    <row r="59" spans="2:15" ht="18.75" customHeight="1" x14ac:dyDescent="0.15">
      <c r="B59" t="s">
        <v>13</v>
      </c>
      <c r="C59" s="94">
        <f>C60</f>
        <v>0</v>
      </c>
      <c r="D59"/>
      <c r="F59" s="28"/>
      <c r="G59" s="18"/>
      <c r="H59" s="37"/>
      <c r="I59" s="37"/>
      <c r="J59" s="70"/>
      <c r="K59" s="93"/>
      <c r="L59" s="93"/>
      <c r="M59" s="85"/>
      <c r="N59" s="85"/>
      <c r="O59" s="55"/>
    </row>
    <row r="60" spans="2:15" ht="18.75" customHeight="1" x14ac:dyDescent="0.15">
      <c r="B60" s="25" t="s">
        <v>35</v>
      </c>
      <c r="C60" s="115"/>
      <c r="D60" s="49"/>
      <c r="F60" s="39"/>
      <c r="G60" s="18"/>
      <c r="H60" s="37"/>
      <c r="I60" s="37"/>
      <c r="J60" s="70"/>
      <c r="K60" s="93"/>
      <c r="L60" s="93"/>
      <c r="M60" s="85"/>
      <c r="N60" s="85"/>
      <c r="O60" s="55"/>
    </row>
    <row r="61" spans="2:15" ht="18.75" customHeight="1" x14ac:dyDescent="0.15">
      <c r="B61" s="27"/>
      <c r="C61" s="111"/>
      <c r="D61" s="27"/>
      <c r="G61" s="18"/>
      <c r="H61" s="37"/>
      <c r="I61" s="37"/>
      <c r="J61" s="70"/>
      <c r="K61" s="93"/>
      <c r="L61" s="93"/>
      <c r="M61" s="85"/>
      <c r="N61" s="85"/>
      <c r="O61" s="55"/>
    </row>
    <row r="62" spans="2:15" ht="18.75" customHeight="1" x14ac:dyDescent="0.15">
      <c r="B62" s="21" t="s">
        <v>45</v>
      </c>
      <c r="C62" s="94">
        <f>C63</f>
        <v>0</v>
      </c>
      <c r="D62"/>
      <c r="F62" s="32"/>
      <c r="G62" s="18"/>
      <c r="H62" s="37"/>
      <c r="I62" s="37"/>
      <c r="J62" s="70"/>
      <c r="K62" s="93"/>
      <c r="L62" s="93"/>
      <c r="M62" s="85"/>
      <c r="N62" s="85"/>
      <c r="O62" s="55"/>
    </row>
    <row r="63" spans="2:15" ht="18.75" customHeight="1" x14ac:dyDescent="0.15">
      <c r="B63" s="25" t="s">
        <v>46</v>
      </c>
      <c r="C63" s="115"/>
      <c r="D63" s="49"/>
      <c r="F63" s="39"/>
      <c r="G63" s="18"/>
      <c r="H63" s="15"/>
      <c r="I63" s="15"/>
      <c r="J63" s="70"/>
      <c r="K63" s="93"/>
      <c r="L63" s="93"/>
      <c r="M63" s="85"/>
      <c r="N63" s="85"/>
      <c r="O63" s="55"/>
    </row>
    <row r="64" spans="2:15" ht="18.75" customHeight="1" x14ac:dyDescent="0.15">
      <c r="B64" s="20"/>
      <c r="C64" s="81"/>
      <c r="D64" s="20"/>
      <c r="G64" s="18"/>
      <c r="H64" s="37"/>
      <c r="I64" s="37"/>
      <c r="J64" s="70"/>
      <c r="K64" s="93"/>
      <c r="L64" s="93"/>
      <c r="M64" s="85"/>
      <c r="N64" s="85"/>
      <c r="O64" s="55"/>
    </row>
    <row r="65" spans="2:15" ht="18.75" customHeight="1" x14ac:dyDescent="0.15">
      <c r="B65" s="21" t="s">
        <v>57</v>
      </c>
      <c r="C65" s="94">
        <f>C66</f>
        <v>0</v>
      </c>
      <c r="D65" s="112"/>
      <c r="F65" s="32"/>
      <c r="G65" s="18"/>
      <c r="H65" s="37"/>
      <c r="I65" s="37"/>
      <c r="J65" s="70"/>
      <c r="K65" s="93"/>
      <c r="L65" s="93"/>
      <c r="M65" s="85"/>
      <c r="N65" s="85"/>
      <c r="O65" s="55"/>
    </row>
    <row r="66" spans="2:15" ht="18.75" customHeight="1" x14ac:dyDescent="0.15">
      <c r="B66" s="25" t="s">
        <v>9</v>
      </c>
      <c r="C66" s="117"/>
      <c r="D66" s="116" t="s">
        <v>84</v>
      </c>
      <c r="F66" s="34"/>
      <c r="G66" s="18"/>
      <c r="H66" s="15"/>
      <c r="I66" s="15"/>
      <c r="J66" s="70"/>
      <c r="K66" s="93"/>
      <c r="L66" s="93"/>
      <c r="M66" s="85"/>
      <c r="N66" s="85"/>
      <c r="O66" s="55"/>
    </row>
    <row r="67" spans="2:15" ht="18.75" customHeight="1" x14ac:dyDescent="0.15">
      <c r="B67" s="20"/>
      <c r="C67" s="114"/>
      <c r="D67" s="114"/>
      <c r="G67" s="18"/>
      <c r="H67" s="37"/>
      <c r="I67" s="37"/>
      <c r="J67" s="70"/>
      <c r="K67" s="93"/>
      <c r="L67" s="93"/>
      <c r="M67" s="85"/>
      <c r="N67" s="85"/>
      <c r="O67" s="55"/>
    </row>
    <row r="68" spans="2:15" ht="18.75" customHeight="1" x14ac:dyDescent="0.15">
      <c r="B68" s="21" t="s">
        <v>58</v>
      </c>
      <c r="C68" s="94">
        <f>C69</f>
        <v>0</v>
      </c>
      <c r="D68" s="112"/>
      <c r="E68" s="36"/>
      <c r="F68" s="32"/>
      <c r="G68" s="18"/>
      <c r="H68" s="37"/>
      <c r="I68" s="37"/>
      <c r="J68" s="70"/>
      <c r="K68" s="93"/>
      <c r="L68" s="93"/>
      <c r="M68" s="85"/>
      <c r="N68" s="85"/>
      <c r="O68" s="55"/>
    </row>
    <row r="69" spans="2:15" ht="18.75" customHeight="1" x14ac:dyDescent="0.15">
      <c r="B69" s="25" t="s">
        <v>10</v>
      </c>
      <c r="C69" s="118"/>
      <c r="D69" s="116" t="s">
        <v>85</v>
      </c>
      <c r="E69" s="36"/>
      <c r="F69" s="34"/>
      <c r="G69" s="18"/>
      <c r="H69" s="37"/>
      <c r="I69" s="37"/>
      <c r="J69" s="59"/>
      <c r="K69" s="85"/>
      <c r="L69" s="85"/>
      <c r="M69" s="85"/>
      <c r="N69" s="85"/>
      <c r="O69" s="55"/>
    </row>
    <row r="70" spans="2:15" ht="18.75" customHeight="1" x14ac:dyDescent="0.15">
      <c r="B70" s="20"/>
      <c r="C70" s="81"/>
      <c r="D70" s="20"/>
      <c r="E70" s="36"/>
      <c r="G70" s="18"/>
      <c r="H70" s="37"/>
      <c r="I70" s="37"/>
      <c r="J70" s="59"/>
      <c r="K70" s="85"/>
      <c r="L70" s="85"/>
      <c r="M70" s="85"/>
      <c r="N70" s="85"/>
      <c r="O70" s="55"/>
    </row>
    <row r="71" spans="2:15" ht="18.75" customHeight="1" x14ac:dyDescent="0.15">
      <c r="B71" s="21" t="s">
        <v>59</v>
      </c>
      <c r="C71" s="94">
        <f>C5+C24+C65+C68</f>
        <v>0</v>
      </c>
      <c r="D71" s="112" t="s">
        <v>14</v>
      </c>
      <c r="F71" s="9"/>
      <c r="G71" s="18"/>
      <c r="H71" s="37"/>
      <c r="I71" s="37"/>
      <c r="J71" s="59"/>
      <c r="K71" s="85"/>
      <c r="L71" s="85"/>
      <c r="M71" s="85"/>
      <c r="N71" s="85"/>
      <c r="O71" s="55"/>
    </row>
    <row r="72" spans="2:15" ht="18.75" customHeight="1" x14ac:dyDescent="0.15">
      <c r="B72" s="21"/>
      <c r="C72" s="21"/>
      <c r="D72" s="112"/>
      <c r="E72" s="6"/>
      <c r="G72" s="18"/>
      <c r="H72" s="37"/>
      <c r="I72" s="37"/>
      <c r="J72" s="59"/>
      <c r="K72" s="85"/>
      <c r="L72" s="85"/>
      <c r="M72" s="85"/>
      <c r="N72" s="85"/>
      <c r="O72" s="55"/>
    </row>
    <row r="73" spans="2:15" ht="18.75" customHeight="1" x14ac:dyDescent="0.15">
      <c r="B73" s="21" t="s">
        <v>60</v>
      </c>
      <c r="C73" s="119">
        <f>C71*0.1</f>
        <v>0</v>
      </c>
      <c r="D73" s="112" t="s">
        <v>86</v>
      </c>
      <c r="G73" s="9"/>
      <c r="J73" s="59"/>
      <c r="K73" s="85"/>
      <c r="L73" s="85"/>
      <c r="M73" s="85"/>
      <c r="N73" s="85"/>
      <c r="O73" s="55"/>
    </row>
    <row r="74" spans="2:15" ht="18.75" customHeight="1" x14ac:dyDescent="0.15">
      <c r="B74"/>
      <c r="C74"/>
      <c r="D74" s="112"/>
      <c r="G74" s="9"/>
      <c r="J74" s="59"/>
      <c r="K74" s="85"/>
      <c r="L74" s="85"/>
      <c r="M74" s="85"/>
      <c r="N74" s="85"/>
      <c r="O74" s="55"/>
    </row>
    <row r="75" spans="2:15" ht="18.75" customHeight="1" thickBot="1" x14ac:dyDescent="0.2">
      <c r="B75" s="21" t="s">
        <v>11</v>
      </c>
      <c r="C75" s="94">
        <f>ROUNDDOWN((C71+C73),-3)</f>
        <v>0</v>
      </c>
      <c r="D75" s="112" t="s">
        <v>91</v>
      </c>
      <c r="F75" s="6"/>
      <c r="G75" s="9"/>
      <c r="J75" s="68"/>
      <c r="K75" s="62"/>
      <c r="L75" s="62"/>
      <c r="M75" s="62"/>
      <c r="N75" s="62"/>
      <c r="O75" s="63"/>
    </row>
    <row r="76" spans="2:15" ht="18.75" customHeight="1" x14ac:dyDescent="0.15">
      <c r="F76" s="6"/>
    </row>
    <row r="77" spans="2:15" ht="18.75" customHeight="1" x14ac:dyDescent="0.15"/>
    <row r="78" spans="2:15" ht="18.75" customHeight="1" x14ac:dyDescent="0.15"/>
    <row r="79" spans="2:15" ht="18.75" customHeight="1" x14ac:dyDescent="0.15"/>
    <row r="80" spans="2:15" ht="18.75" customHeight="1" x14ac:dyDescent="0.15"/>
    <row r="81" spans="2:4" ht="18.75" customHeight="1" x14ac:dyDescent="0.15"/>
    <row r="82" spans="2:4" ht="18.75" customHeight="1" x14ac:dyDescent="0.15"/>
    <row r="83" spans="2:4" ht="18.75" customHeight="1" x14ac:dyDescent="0.15"/>
    <row r="84" spans="2:4" ht="18.75" customHeight="1" x14ac:dyDescent="0.15"/>
    <row r="85" spans="2:4" ht="18.75" customHeight="1" x14ac:dyDescent="0.15"/>
    <row r="86" spans="2:4" ht="18.75" customHeight="1" x14ac:dyDescent="0.15"/>
    <row r="87" spans="2:4" ht="18.75" customHeight="1" x14ac:dyDescent="0.15"/>
    <row r="88" spans="2:4" ht="18.75" customHeight="1" x14ac:dyDescent="0.15"/>
    <row r="89" spans="2:4" ht="18.75" customHeight="1" x14ac:dyDescent="0.15"/>
    <row r="90" spans="2:4" ht="18.75" customHeight="1" x14ac:dyDescent="0.15"/>
    <row r="91" spans="2:4" ht="18.75" customHeight="1" x14ac:dyDescent="0.15">
      <c r="B91"/>
      <c r="C91"/>
      <c r="D91"/>
    </row>
    <row r="92" spans="2:4" ht="18.75" customHeight="1" x14ac:dyDescent="0.15">
      <c r="B92"/>
      <c r="C92"/>
      <c r="D92"/>
    </row>
    <row r="93" spans="2:4" ht="18.75" customHeight="1" x14ac:dyDescent="0.15">
      <c r="B93"/>
      <c r="C93"/>
      <c r="D93"/>
    </row>
    <row r="94" spans="2:4" ht="18.75" customHeight="1" x14ac:dyDescent="0.15">
      <c r="B94"/>
      <c r="C94"/>
      <c r="D94"/>
    </row>
    <row r="95" spans="2:4" ht="18.75" customHeight="1" x14ac:dyDescent="0.15">
      <c r="B95"/>
      <c r="C95"/>
      <c r="D95"/>
    </row>
    <row r="96" spans="2:4" ht="18.75" customHeight="1" x14ac:dyDescent="0.15">
      <c r="B96"/>
      <c r="C96"/>
      <c r="D96"/>
    </row>
    <row r="97" customFormat="1" ht="18.75" customHeight="1" x14ac:dyDescent="0.15"/>
    <row r="98" customFormat="1" ht="18.75" customHeight="1" x14ac:dyDescent="0.15"/>
    <row r="99" customFormat="1" ht="18.75" customHeight="1" x14ac:dyDescent="0.15"/>
    <row r="100" customFormat="1" ht="18.75" customHeight="1" x14ac:dyDescent="0.15"/>
    <row r="101" customFormat="1" ht="18.75" customHeight="1" x14ac:dyDescent="0.15"/>
    <row r="102" customFormat="1" ht="18.75" customHeight="1" x14ac:dyDescent="0.15"/>
    <row r="103" customFormat="1" ht="18.75" customHeight="1" x14ac:dyDescent="0.15"/>
    <row r="104" customFormat="1" ht="18.75" customHeight="1" x14ac:dyDescent="0.15"/>
    <row r="105" customFormat="1" ht="18.75" customHeight="1" x14ac:dyDescent="0.15"/>
    <row r="106" customFormat="1" ht="18.75" customHeight="1" x14ac:dyDescent="0.15"/>
    <row r="107" customFormat="1" ht="18.75" customHeight="1" x14ac:dyDescent="0.15"/>
    <row r="108" customFormat="1" ht="18.75" customHeight="1" x14ac:dyDescent="0.15"/>
    <row r="109" customFormat="1" ht="18.75" customHeight="1" x14ac:dyDescent="0.15"/>
    <row r="110" customFormat="1" ht="18.75" customHeight="1" x14ac:dyDescent="0.15"/>
    <row r="111" customFormat="1" ht="18.75" customHeight="1" x14ac:dyDescent="0.15"/>
    <row r="112" customFormat="1" ht="18.75" customHeight="1" x14ac:dyDescent="0.15"/>
    <row r="113" customFormat="1" ht="18.75" customHeight="1" x14ac:dyDescent="0.15"/>
    <row r="114" customFormat="1" ht="18.75" customHeight="1" x14ac:dyDescent="0.15"/>
    <row r="115" customFormat="1" ht="18.75" customHeight="1" x14ac:dyDescent="0.15"/>
    <row r="116" customFormat="1" ht="18.75" customHeight="1" x14ac:dyDescent="0.15"/>
    <row r="117" customFormat="1" ht="18.75" customHeight="1" x14ac:dyDescent="0.15"/>
    <row r="118" customFormat="1" ht="18.75" customHeight="1" x14ac:dyDescent="0.15"/>
    <row r="119" customFormat="1" ht="18.75" customHeight="1" x14ac:dyDescent="0.15"/>
    <row r="120" customFormat="1" ht="18.75" customHeight="1" x14ac:dyDescent="0.15"/>
    <row r="121" customFormat="1" ht="18.75" customHeight="1" x14ac:dyDescent="0.15"/>
    <row r="122" customFormat="1" ht="18.75" customHeight="1" x14ac:dyDescent="0.15"/>
    <row r="123" customFormat="1" ht="18.75" customHeight="1" x14ac:dyDescent="0.15"/>
    <row r="124" customFormat="1" ht="18.75" customHeight="1" x14ac:dyDescent="0.15"/>
    <row r="125" customFormat="1" ht="18.75" customHeight="1" x14ac:dyDescent="0.15"/>
    <row r="126" customFormat="1" ht="18.75" customHeight="1" x14ac:dyDescent="0.15"/>
    <row r="127" customFormat="1" ht="18.75" customHeight="1" x14ac:dyDescent="0.15"/>
    <row r="128" customFormat="1" ht="18.75" customHeight="1" x14ac:dyDescent="0.15"/>
    <row r="129" customFormat="1" ht="18.75" customHeight="1" x14ac:dyDescent="0.15"/>
    <row r="130" customFormat="1" ht="18.75" customHeight="1" x14ac:dyDescent="0.15"/>
    <row r="131" customFormat="1" ht="18.75" customHeight="1" x14ac:dyDescent="0.15"/>
    <row r="132" customFormat="1" ht="18.75" customHeight="1" x14ac:dyDescent="0.15"/>
    <row r="133" customFormat="1" ht="18.75" customHeight="1" x14ac:dyDescent="0.15"/>
    <row r="134" customFormat="1" ht="18.75" customHeight="1" x14ac:dyDescent="0.15"/>
    <row r="135" customFormat="1" ht="18.75" customHeight="1" x14ac:dyDescent="0.15"/>
    <row r="136" customFormat="1" ht="18.75" customHeight="1" x14ac:dyDescent="0.15"/>
    <row r="137" customFormat="1" ht="18.75" customHeight="1" x14ac:dyDescent="0.15"/>
    <row r="138" customFormat="1" ht="18.75" customHeight="1" x14ac:dyDescent="0.15"/>
    <row r="139" customFormat="1" ht="18.75" customHeight="1" x14ac:dyDescent="0.15"/>
    <row r="140" customFormat="1" ht="18.75" customHeight="1" x14ac:dyDescent="0.15"/>
    <row r="141" customFormat="1" ht="18.75" customHeight="1" x14ac:dyDescent="0.15"/>
    <row r="142" customFormat="1" ht="18.75" customHeight="1" x14ac:dyDescent="0.15"/>
    <row r="143" customFormat="1" ht="18.75" customHeight="1" x14ac:dyDescent="0.15"/>
    <row r="144" customFormat="1" ht="18.75" customHeight="1" x14ac:dyDescent="0.15"/>
    <row r="145" customFormat="1" ht="18.75" customHeight="1" x14ac:dyDescent="0.15"/>
    <row r="146" customFormat="1" ht="18.75" customHeight="1" x14ac:dyDescent="0.15"/>
    <row r="147" customFormat="1" ht="18.75" customHeight="1" x14ac:dyDescent="0.15"/>
    <row r="148" customFormat="1" ht="18.75" customHeight="1" x14ac:dyDescent="0.15"/>
    <row r="149" customFormat="1" ht="18.75" customHeight="1" x14ac:dyDescent="0.15"/>
    <row r="150" customFormat="1" ht="18.75" customHeight="1" x14ac:dyDescent="0.15"/>
    <row r="151" customFormat="1" ht="18.75" customHeight="1" x14ac:dyDescent="0.15"/>
    <row r="152" customFormat="1" ht="18.75" customHeight="1" x14ac:dyDescent="0.15"/>
    <row r="153" customFormat="1" ht="18.75" customHeight="1" x14ac:dyDescent="0.15"/>
    <row r="154" customFormat="1" ht="18.75" customHeight="1" x14ac:dyDescent="0.15"/>
    <row r="155" customFormat="1" ht="18.75" customHeight="1" x14ac:dyDescent="0.15"/>
    <row r="156" customFormat="1" ht="18.75" customHeight="1" x14ac:dyDescent="0.15"/>
    <row r="157" customFormat="1" ht="18.75" customHeight="1" x14ac:dyDescent="0.15"/>
    <row r="158" customFormat="1" ht="18.75" customHeight="1" x14ac:dyDescent="0.15"/>
    <row r="159" customFormat="1" ht="18.75" customHeight="1" x14ac:dyDescent="0.15"/>
    <row r="160" customFormat="1" ht="18.75" customHeight="1" x14ac:dyDescent="0.15"/>
    <row r="161" customFormat="1" ht="18.75" customHeight="1" x14ac:dyDescent="0.15"/>
    <row r="162" customFormat="1" ht="18.75" customHeight="1" x14ac:dyDescent="0.15"/>
    <row r="163" customFormat="1" ht="18.75" customHeight="1" x14ac:dyDescent="0.15"/>
    <row r="164" customFormat="1" ht="18.75" customHeight="1" x14ac:dyDescent="0.15"/>
    <row r="165" customFormat="1" ht="18.75" customHeight="1" x14ac:dyDescent="0.15"/>
    <row r="166" customFormat="1" ht="18.75" customHeight="1" x14ac:dyDescent="0.15"/>
    <row r="167" customFormat="1" ht="18.75" customHeight="1" x14ac:dyDescent="0.15"/>
    <row r="168" customFormat="1" ht="18.75" customHeight="1" x14ac:dyDescent="0.15"/>
    <row r="169" customFormat="1" ht="18.75" customHeight="1" x14ac:dyDescent="0.15"/>
    <row r="170" customFormat="1" ht="18.75" customHeight="1" x14ac:dyDescent="0.15"/>
    <row r="171" customFormat="1" ht="18.75" customHeight="1" x14ac:dyDescent="0.15"/>
    <row r="172" customFormat="1" ht="18.75" customHeight="1" x14ac:dyDescent="0.15"/>
    <row r="173" customFormat="1" ht="18.75" customHeight="1" x14ac:dyDescent="0.15"/>
    <row r="174" customFormat="1" ht="18.75" customHeight="1" x14ac:dyDescent="0.15"/>
    <row r="175" customFormat="1" ht="18.75" customHeight="1" x14ac:dyDescent="0.15"/>
    <row r="176" customFormat="1" ht="18.75" customHeight="1" x14ac:dyDescent="0.15"/>
    <row r="177" customFormat="1" ht="18.75" customHeight="1" x14ac:dyDescent="0.15"/>
    <row r="178" customFormat="1" ht="18.75" customHeight="1" x14ac:dyDescent="0.15"/>
    <row r="179" customFormat="1" ht="18.75" customHeight="1" x14ac:dyDescent="0.15"/>
    <row r="180" customFormat="1" ht="18.75" customHeight="1" x14ac:dyDescent="0.15"/>
    <row r="181" customFormat="1" ht="18.75" customHeight="1" x14ac:dyDescent="0.15"/>
    <row r="182" customFormat="1" ht="18.75" customHeight="1" x14ac:dyDescent="0.15"/>
    <row r="183" customFormat="1" ht="18.75" customHeight="1" x14ac:dyDescent="0.15"/>
    <row r="184" customFormat="1" ht="18.75" customHeight="1" x14ac:dyDescent="0.15"/>
    <row r="185" customFormat="1" ht="18.75" customHeight="1" x14ac:dyDescent="0.15"/>
    <row r="186" customFormat="1" x14ac:dyDescent="0.15"/>
    <row r="187" customFormat="1" x14ac:dyDescent="0.15"/>
    <row r="188" customFormat="1" x14ac:dyDescent="0.15"/>
  </sheetData>
  <mergeCells count="4">
    <mergeCell ref="B3:D3"/>
    <mergeCell ref="J2:K2"/>
    <mergeCell ref="J20:K20"/>
    <mergeCell ref="J34:K34"/>
  </mergeCells>
  <phoneticPr fontId="2" type="noConversion"/>
  <pageMargins left="0.23622047244094491" right="0.31496062992125984" top="0.47244094488188981" bottom="0.55118110236220474" header="0.27559055118110237" footer="0.51181102362204722"/>
  <pageSetup paperSize="9" scale="79" orientation="portrait" r:id="rId1"/>
  <headerFooter alignWithMargins="0"/>
  <rowBreaks count="1" manualBreakCount="1">
    <brk id="46" max="4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O188"/>
  <sheetViews>
    <sheetView showGridLines="0" view="pageBreakPreview" zoomScale="85" zoomScaleNormal="85" zoomScaleSheetLayoutView="85" workbookViewId="0">
      <selection activeCell="C12" sqref="C12"/>
    </sheetView>
  </sheetViews>
  <sheetFormatPr defaultRowHeight="13.5" x14ac:dyDescent="0.15"/>
  <cols>
    <col min="1" max="1" width="1.109375" customWidth="1"/>
    <col min="2" max="3" width="26.88671875" style="7" customWidth="1"/>
    <col min="4" max="4" width="51.88671875" style="7" customWidth="1"/>
    <col min="5" max="5" width="1.5546875" customWidth="1"/>
    <col min="6" max="6" width="12.6640625" customWidth="1"/>
    <col min="7" max="7" width="10.44140625" customWidth="1"/>
    <col min="8" max="9" width="13" customWidth="1"/>
    <col min="10" max="12" width="10.109375" customWidth="1"/>
    <col min="13" max="14" width="15.44140625" bestFit="1" customWidth="1"/>
  </cols>
  <sheetData>
    <row r="1" spans="2:15" ht="14.25" thickBot="1" x14ac:dyDescent="0.2">
      <c r="B1" s="44" t="s">
        <v>62</v>
      </c>
    </row>
    <row r="2" spans="2:15" ht="15" thickBot="1" x14ac:dyDescent="0.2">
      <c r="B2" s="43"/>
      <c r="J2" s="125" t="s">
        <v>76</v>
      </c>
      <c r="K2" s="126"/>
      <c r="L2" s="64" t="s">
        <v>79</v>
      </c>
      <c r="M2" s="64"/>
      <c r="N2" s="65"/>
      <c r="O2" s="66"/>
    </row>
    <row r="3" spans="2:15" ht="40.5" customHeight="1" x14ac:dyDescent="0.15">
      <c r="B3" s="127" t="str">
        <f>총괄!B4</f>
        <v>ㅇ 사업명 : OO국가 OOO OOOO</v>
      </c>
      <c r="C3" s="127"/>
      <c r="D3" s="127"/>
      <c r="J3" s="54"/>
      <c r="K3" s="86"/>
      <c r="L3" s="87"/>
      <c r="M3" s="85"/>
      <c r="N3" s="85"/>
      <c r="O3" s="55"/>
    </row>
    <row r="4" spans="2:15" ht="18.75" customHeight="1" x14ac:dyDescent="0.15">
      <c r="B4" s="20"/>
      <c r="C4" s="20"/>
      <c r="D4" s="20"/>
      <c r="G4" s="6"/>
      <c r="J4" s="56"/>
      <c r="K4" s="88"/>
      <c r="L4" s="85"/>
      <c r="M4" s="85"/>
      <c r="N4" s="85"/>
      <c r="O4" s="55"/>
    </row>
    <row r="5" spans="2:15" ht="19.5" customHeight="1" x14ac:dyDescent="0.15">
      <c r="B5" s="21" t="s">
        <v>3</v>
      </c>
      <c r="C5" s="94">
        <f>SUM(C8:C19)</f>
        <v>0</v>
      </c>
      <c r="D5"/>
      <c r="J5" s="57"/>
      <c r="K5" s="58"/>
      <c r="L5" s="89"/>
      <c r="M5" s="89"/>
      <c r="N5" s="85"/>
      <c r="O5" s="55"/>
    </row>
    <row r="6" spans="2:15" ht="19.5" customHeight="1" x14ac:dyDescent="0.15">
      <c r="B6" s="40"/>
      <c r="C6" s="21"/>
      <c r="D6"/>
      <c r="J6" s="57"/>
      <c r="K6" s="58"/>
      <c r="L6" s="89"/>
      <c r="M6" s="89"/>
      <c r="N6" s="85"/>
      <c r="O6" s="55"/>
    </row>
    <row r="7" spans="2:15" ht="18.75" customHeight="1" x14ac:dyDescent="0.15">
      <c r="B7" s="40" t="s">
        <v>0</v>
      </c>
      <c r="C7" s="40" t="s">
        <v>56</v>
      </c>
      <c r="D7" s="14" t="s">
        <v>55</v>
      </c>
      <c r="F7" s="32" t="s">
        <v>17</v>
      </c>
      <c r="G7" s="32" t="s">
        <v>18</v>
      </c>
      <c r="H7" s="32" t="s">
        <v>69</v>
      </c>
      <c r="I7" s="95"/>
      <c r="J7" s="57"/>
      <c r="K7" s="58"/>
      <c r="L7" s="89"/>
      <c r="M7" s="89"/>
      <c r="N7" s="85"/>
      <c r="O7" s="55"/>
    </row>
    <row r="8" spans="2:15" ht="18.75" customHeight="1" x14ac:dyDescent="0.15">
      <c r="B8" s="22" t="s">
        <v>52</v>
      </c>
      <c r="C8" s="73"/>
      <c r="D8" s="45"/>
      <c r="E8" s="9"/>
      <c r="F8" s="9">
        <v>3705904</v>
      </c>
      <c r="G8" s="96">
        <f>17/12</f>
        <v>1.4166666666666667</v>
      </c>
      <c r="H8" s="9">
        <f>ROUNDDOWN(F8*G8,0)</f>
        <v>5250030</v>
      </c>
      <c r="I8" s="97"/>
      <c r="J8" s="59"/>
      <c r="K8" s="85"/>
      <c r="L8" s="85"/>
      <c r="M8" s="85"/>
      <c r="N8" s="85"/>
      <c r="O8" s="55"/>
    </row>
    <row r="9" spans="2:15" ht="18.75" customHeight="1" x14ac:dyDescent="0.15">
      <c r="B9" s="23" t="s">
        <v>53</v>
      </c>
      <c r="C9" s="74"/>
      <c r="D9" s="46"/>
      <c r="E9" s="9"/>
      <c r="F9" s="9">
        <v>2841638</v>
      </c>
      <c r="G9" s="96">
        <f>17/12</f>
        <v>1.4166666666666667</v>
      </c>
      <c r="H9" s="9">
        <f>ROUNDDOWN(F9*G9,0)</f>
        <v>4025653</v>
      </c>
      <c r="I9" s="97"/>
      <c r="J9" s="59"/>
      <c r="K9" s="90"/>
      <c r="L9" s="85"/>
      <c r="M9" s="85"/>
      <c r="N9" s="85"/>
      <c r="O9" s="55"/>
    </row>
    <row r="10" spans="2:15" ht="18.75" customHeight="1" x14ac:dyDescent="0.15">
      <c r="B10" s="24" t="s">
        <v>54</v>
      </c>
      <c r="C10" s="76"/>
      <c r="D10" s="47"/>
      <c r="E10" s="9"/>
      <c r="F10" s="9">
        <v>1899539</v>
      </c>
      <c r="G10" s="96">
        <f>17/12</f>
        <v>1.4166666666666667</v>
      </c>
      <c r="H10" s="9">
        <f>ROUNDDOWN(F10*G10,0)</f>
        <v>2691013</v>
      </c>
      <c r="I10" s="97"/>
      <c r="J10" s="59"/>
      <c r="K10" s="85"/>
      <c r="L10" s="85"/>
      <c r="M10" s="85"/>
      <c r="N10" s="85"/>
      <c r="O10" s="55"/>
    </row>
    <row r="11" spans="2:15" ht="18.75" customHeight="1" x14ac:dyDescent="0.15">
      <c r="B11" s="22" t="s">
        <v>36</v>
      </c>
      <c r="C11" s="77"/>
      <c r="D11" s="45"/>
      <c r="E11" s="9"/>
      <c r="F11" s="32" t="s">
        <v>80</v>
      </c>
      <c r="G11" s="32" t="s">
        <v>81</v>
      </c>
      <c r="H11" s="32" t="s">
        <v>82</v>
      </c>
      <c r="I11" s="98" t="s">
        <v>83</v>
      </c>
      <c r="J11" s="59"/>
      <c r="K11" s="85"/>
      <c r="L11" s="85"/>
      <c r="M11" s="85"/>
      <c r="N11" s="85"/>
      <c r="O11" s="55"/>
    </row>
    <row r="12" spans="2:15" ht="18.75" customHeight="1" x14ac:dyDescent="0.15">
      <c r="B12" s="23" t="s">
        <v>37</v>
      </c>
      <c r="C12" s="78"/>
      <c r="D12" s="46"/>
      <c r="E12" s="9"/>
      <c r="F12" s="99">
        <v>0</v>
      </c>
      <c r="G12" s="99">
        <v>6</v>
      </c>
      <c r="H12" s="9">
        <f>H8</f>
        <v>5250030</v>
      </c>
      <c r="I12" s="100">
        <v>1</v>
      </c>
      <c r="J12" s="59"/>
      <c r="K12" s="90"/>
      <c r="L12" s="85"/>
      <c r="M12" s="85"/>
      <c r="N12" s="85"/>
      <c r="O12" s="55"/>
    </row>
    <row r="13" spans="2:15" ht="18.75" customHeight="1" x14ac:dyDescent="0.15">
      <c r="B13" s="24" t="s">
        <v>38</v>
      </c>
      <c r="C13" s="76"/>
      <c r="D13" s="47"/>
      <c r="E13" s="9"/>
      <c r="F13" s="99">
        <v>0</v>
      </c>
      <c r="G13" s="99">
        <v>6</v>
      </c>
      <c r="H13" s="9">
        <f>H9</f>
        <v>4025653</v>
      </c>
      <c r="I13" s="100">
        <v>0.55626578409166494</v>
      </c>
      <c r="J13" s="59"/>
      <c r="K13" s="85"/>
      <c r="L13" s="85"/>
      <c r="M13" s="85"/>
      <c r="N13" s="85"/>
      <c r="O13" s="55"/>
    </row>
    <row r="14" spans="2:15" ht="18.75" customHeight="1" x14ac:dyDescent="0.15">
      <c r="B14" s="22" t="s">
        <v>39</v>
      </c>
      <c r="C14" s="73"/>
      <c r="D14" s="45"/>
      <c r="E14" s="9"/>
      <c r="F14" s="99">
        <v>0</v>
      </c>
      <c r="G14" s="99">
        <v>0</v>
      </c>
      <c r="H14" s="9">
        <f>H10</f>
        <v>2691013</v>
      </c>
      <c r="I14" s="100">
        <v>0</v>
      </c>
      <c r="J14" s="59"/>
      <c r="K14" s="85"/>
      <c r="L14" s="85"/>
      <c r="M14" s="85"/>
      <c r="N14" s="85"/>
      <c r="O14" s="55"/>
    </row>
    <row r="15" spans="2:15" ht="18.75" customHeight="1" x14ac:dyDescent="0.15">
      <c r="B15" s="23" t="s">
        <v>40</v>
      </c>
      <c r="C15" s="74"/>
      <c r="D15" s="46"/>
      <c r="E15" s="9"/>
      <c r="J15" s="59"/>
      <c r="K15" s="90"/>
      <c r="L15" s="85"/>
      <c r="M15" s="85"/>
      <c r="N15" s="85"/>
      <c r="O15" s="55"/>
    </row>
    <row r="16" spans="2:15" ht="18.75" customHeight="1" x14ac:dyDescent="0.15">
      <c r="B16" s="24" t="s">
        <v>41</v>
      </c>
      <c r="C16" s="76"/>
      <c r="D16" s="47"/>
      <c r="E16" s="9"/>
      <c r="J16" s="59"/>
      <c r="K16" s="85"/>
      <c r="L16" s="85"/>
      <c r="M16" s="85"/>
      <c r="N16" s="85"/>
      <c r="O16" s="55"/>
    </row>
    <row r="17" spans="2:15" ht="18.75" customHeight="1" x14ac:dyDescent="0.15">
      <c r="B17" s="22" t="s">
        <v>42</v>
      </c>
      <c r="C17" s="73">
        <f>F12*G12*H12*I12*2</f>
        <v>0</v>
      </c>
      <c r="D17" s="45" t="s">
        <v>96</v>
      </c>
      <c r="E17" s="9"/>
      <c r="J17" s="59"/>
      <c r="K17" s="85"/>
      <c r="L17" s="85"/>
      <c r="M17" s="85"/>
      <c r="N17" s="85"/>
      <c r="O17" s="55"/>
    </row>
    <row r="18" spans="2:15" ht="18.75" customHeight="1" x14ac:dyDescent="0.15">
      <c r="B18" s="23" t="s">
        <v>43</v>
      </c>
      <c r="C18" s="74">
        <f t="shared" ref="C18:C19" si="0">F13*G13*H13*I13*2</f>
        <v>0</v>
      </c>
      <c r="D18" s="46" t="s">
        <v>98</v>
      </c>
      <c r="E18" s="9"/>
      <c r="J18" s="59"/>
      <c r="K18" s="85"/>
      <c r="L18" s="85"/>
      <c r="M18" s="85"/>
      <c r="N18" s="85"/>
      <c r="O18" s="55"/>
    </row>
    <row r="19" spans="2:15" ht="18.75" customHeight="1" thickBot="1" x14ac:dyDescent="0.2">
      <c r="B19" s="24" t="s">
        <v>44</v>
      </c>
      <c r="C19" s="75">
        <f t="shared" si="0"/>
        <v>0</v>
      </c>
      <c r="D19" s="101" t="s">
        <v>94</v>
      </c>
      <c r="E19" s="9"/>
      <c r="J19" s="60"/>
      <c r="K19" s="61"/>
      <c r="L19" s="62"/>
      <c r="M19" s="62"/>
      <c r="N19" s="62"/>
      <c r="O19" s="63"/>
    </row>
    <row r="20" spans="2:15" ht="18.75" customHeight="1" thickBot="1" x14ac:dyDescent="0.2">
      <c r="B20" t="s">
        <v>19</v>
      </c>
      <c r="C20"/>
      <c r="D20"/>
      <c r="E20" s="9"/>
      <c r="J20" s="125" t="s">
        <v>77</v>
      </c>
      <c r="K20" s="126"/>
      <c r="L20" s="64" t="s">
        <v>67</v>
      </c>
      <c r="M20" s="65"/>
      <c r="N20" s="65"/>
      <c r="O20" s="66"/>
    </row>
    <row r="21" spans="2:15" ht="18.75" customHeight="1" x14ac:dyDescent="0.15">
      <c r="B21" t="s">
        <v>20</v>
      </c>
      <c r="C21"/>
      <c r="D21"/>
      <c r="E21" s="9"/>
      <c r="J21" s="67"/>
      <c r="K21" s="91"/>
      <c r="L21" s="85"/>
      <c r="M21" s="85"/>
      <c r="N21" s="85"/>
      <c r="O21" s="55"/>
    </row>
    <row r="22" spans="2:15" ht="18.75" customHeight="1" x14ac:dyDescent="0.15">
      <c r="B22" t="s">
        <v>21</v>
      </c>
      <c r="C22"/>
      <c r="D22"/>
      <c r="F22" s="6"/>
      <c r="G22" s="36"/>
      <c r="J22" s="59"/>
      <c r="K22" s="85"/>
      <c r="L22" s="85"/>
      <c r="M22" s="85"/>
      <c r="N22" s="85"/>
      <c r="O22" s="55"/>
    </row>
    <row r="23" spans="2:15" ht="18.75" customHeight="1" x14ac:dyDescent="0.15">
      <c r="B23" s="20"/>
      <c r="C23" s="20"/>
      <c r="D23" s="20"/>
      <c r="F23" s="30"/>
      <c r="G23" s="29"/>
      <c r="J23" s="59"/>
      <c r="K23" s="85"/>
      <c r="L23" s="85"/>
      <c r="M23" s="85"/>
      <c r="N23" s="85"/>
      <c r="O23" s="55"/>
    </row>
    <row r="24" spans="2:15" ht="18.75" customHeight="1" x14ac:dyDescent="0.15">
      <c r="B24" s="21" t="s">
        <v>4</v>
      </c>
      <c r="C24" s="94">
        <f>C26+C41+C47+C51+C55+C59</f>
        <v>0</v>
      </c>
      <c r="D24"/>
      <c r="J24" s="59"/>
      <c r="K24" s="85"/>
      <c r="L24" s="85"/>
      <c r="M24" s="85"/>
      <c r="N24" s="85"/>
      <c r="O24" s="55"/>
    </row>
    <row r="25" spans="2:15" ht="18.75" customHeight="1" x14ac:dyDescent="0.15">
      <c r="B25" s="26"/>
      <c r="C25" s="79"/>
      <c r="D25"/>
      <c r="E25" s="31"/>
      <c r="J25" s="59"/>
      <c r="K25" s="85"/>
      <c r="L25" s="85"/>
      <c r="M25" s="85"/>
      <c r="N25" s="85"/>
      <c r="O25" s="55"/>
    </row>
    <row r="26" spans="2:15" ht="18.75" customHeight="1" x14ac:dyDescent="0.15">
      <c r="B26" t="s">
        <v>5</v>
      </c>
      <c r="C26" s="94">
        <f>SUM(C27:C28,C32:C33)</f>
        <v>0</v>
      </c>
      <c r="D26"/>
      <c r="E26" s="33"/>
      <c r="G26" s="71" t="s">
        <v>70</v>
      </c>
      <c r="H26" s="105">
        <v>1466.6</v>
      </c>
      <c r="J26" s="59"/>
      <c r="K26" s="85"/>
      <c r="L26" s="85"/>
      <c r="M26" s="85"/>
      <c r="N26" s="85"/>
      <c r="O26" s="55"/>
    </row>
    <row r="27" spans="2:15" ht="18.75" customHeight="1" x14ac:dyDescent="0.15">
      <c r="B27" s="22" t="s">
        <v>47</v>
      </c>
      <c r="C27" s="73">
        <f>F27*G27*H27</f>
        <v>0</v>
      </c>
      <c r="D27" s="102" t="s">
        <v>73</v>
      </c>
      <c r="F27" s="106">
        <v>0</v>
      </c>
      <c r="G27" s="106">
        <v>1</v>
      </c>
      <c r="H27" s="107">
        <v>1055797</v>
      </c>
      <c r="J27" s="59"/>
      <c r="K27" s="85"/>
      <c r="L27" s="85"/>
      <c r="M27" s="85"/>
      <c r="N27" s="85"/>
      <c r="O27" s="55"/>
    </row>
    <row r="28" spans="2:15" ht="18.75" customHeight="1" x14ac:dyDescent="0.15">
      <c r="B28" s="23" t="s">
        <v>48</v>
      </c>
      <c r="C28" s="74">
        <f>SUM(C29:C31)</f>
        <v>0</v>
      </c>
      <c r="D28" s="103" t="s">
        <v>74</v>
      </c>
      <c r="F28" s="82"/>
      <c r="G28" s="82"/>
      <c r="H28" s="82"/>
      <c r="J28" s="59"/>
      <c r="K28" s="85"/>
      <c r="L28" s="85"/>
      <c r="M28" s="85"/>
      <c r="N28" s="85"/>
      <c r="O28" s="55"/>
    </row>
    <row r="29" spans="2:15" ht="18.75" customHeight="1" x14ac:dyDescent="0.15">
      <c r="B29" s="23" t="s">
        <v>6</v>
      </c>
      <c r="C29" s="74">
        <f>F29*G29*H29*H26</f>
        <v>0</v>
      </c>
      <c r="D29" s="103" t="s">
        <v>71</v>
      </c>
      <c r="F29" s="106">
        <v>0</v>
      </c>
      <c r="G29" s="106">
        <v>6</v>
      </c>
      <c r="H29" s="106">
        <v>30</v>
      </c>
      <c r="J29" s="59"/>
      <c r="K29" s="85"/>
      <c r="L29" s="85"/>
      <c r="M29" s="85"/>
      <c r="N29" s="85"/>
      <c r="O29" s="55"/>
    </row>
    <row r="30" spans="2:15" ht="18.75" customHeight="1" x14ac:dyDescent="0.15">
      <c r="B30" s="23" t="s">
        <v>7</v>
      </c>
      <c r="C30" s="74">
        <f>F30*G30*H30*H26</f>
        <v>0</v>
      </c>
      <c r="D30" s="103" t="s">
        <v>75</v>
      </c>
      <c r="F30" s="106">
        <v>0</v>
      </c>
      <c r="G30" s="106">
        <v>5</v>
      </c>
      <c r="H30" s="106">
        <f>81*0.85</f>
        <v>68.849999999999994</v>
      </c>
      <c r="J30" s="59"/>
      <c r="K30" s="85"/>
      <c r="L30" s="85"/>
      <c r="M30" s="85"/>
      <c r="N30" s="85"/>
      <c r="O30" s="55"/>
    </row>
    <row r="31" spans="2:15" ht="18.75" customHeight="1" x14ac:dyDescent="0.15">
      <c r="B31" s="24" t="s">
        <v>8</v>
      </c>
      <c r="C31" s="75">
        <f>F31*G31*H31*H26</f>
        <v>0</v>
      </c>
      <c r="D31" s="104" t="s">
        <v>72</v>
      </c>
      <c r="F31" s="106">
        <v>0</v>
      </c>
      <c r="G31" s="106">
        <v>6</v>
      </c>
      <c r="H31" s="106">
        <v>37</v>
      </c>
      <c r="J31" s="59"/>
      <c r="K31" s="85"/>
      <c r="L31" s="85"/>
      <c r="M31" s="85"/>
      <c r="N31" s="85"/>
      <c r="O31" s="55"/>
    </row>
    <row r="32" spans="2:15" ht="18.75" customHeight="1" x14ac:dyDescent="0.15">
      <c r="B32" s="22" t="s">
        <v>49</v>
      </c>
      <c r="C32" s="73">
        <f>F32*G32*H32</f>
        <v>0</v>
      </c>
      <c r="D32" s="102" t="s">
        <v>73</v>
      </c>
      <c r="F32" s="106">
        <v>0</v>
      </c>
      <c r="G32" s="106">
        <v>1</v>
      </c>
      <c r="H32" s="107">
        <v>1055797</v>
      </c>
      <c r="J32" s="59"/>
      <c r="K32" s="85"/>
      <c r="L32" s="85"/>
      <c r="M32" s="85"/>
      <c r="N32" s="85"/>
      <c r="O32" s="55"/>
    </row>
    <row r="33" spans="2:15" ht="18.75" customHeight="1" thickBot="1" x14ac:dyDescent="0.2">
      <c r="B33" s="23" t="s">
        <v>50</v>
      </c>
      <c r="C33" s="74">
        <f>SUM(C34:C36)</f>
        <v>0</v>
      </c>
      <c r="D33" s="103" t="s">
        <v>74</v>
      </c>
      <c r="F33" s="82"/>
      <c r="G33" s="82"/>
      <c r="H33" s="82"/>
      <c r="J33" s="59"/>
      <c r="K33" s="85"/>
      <c r="L33" s="85"/>
      <c r="M33" s="85"/>
      <c r="N33" s="85"/>
      <c r="O33" s="55"/>
    </row>
    <row r="34" spans="2:15" ht="18.75" customHeight="1" thickBot="1" x14ac:dyDescent="0.2">
      <c r="B34" s="23" t="s">
        <v>6</v>
      </c>
      <c r="C34" s="74">
        <f>F34*G34*H34*$H$26</f>
        <v>0</v>
      </c>
      <c r="D34" s="103" t="s">
        <v>71</v>
      </c>
      <c r="F34" s="106">
        <v>0</v>
      </c>
      <c r="G34" s="106">
        <v>6</v>
      </c>
      <c r="H34" s="106">
        <v>30</v>
      </c>
      <c r="J34" s="128" t="s">
        <v>78</v>
      </c>
      <c r="K34" s="129"/>
      <c r="L34" s="51" t="s">
        <v>68</v>
      </c>
      <c r="M34" s="52"/>
      <c r="N34" s="52"/>
      <c r="O34" s="53"/>
    </row>
    <row r="35" spans="2:15" ht="18.75" customHeight="1" x14ac:dyDescent="0.15">
      <c r="B35" s="23" t="s">
        <v>7</v>
      </c>
      <c r="C35" s="74">
        <f t="shared" ref="C35:C36" si="1">F35*G35*H35*$H$26</f>
        <v>0</v>
      </c>
      <c r="D35" s="103" t="s">
        <v>75</v>
      </c>
      <c r="F35" s="106">
        <v>0</v>
      </c>
      <c r="G35" s="106">
        <v>5</v>
      </c>
      <c r="H35" s="106">
        <f>81*0.85</f>
        <v>68.849999999999994</v>
      </c>
      <c r="J35" s="69"/>
      <c r="K35" s="52"/>
      <c r="L35" s="52"/>
      <c r="M35" s="52"/>
      <c r="N35" s="52"/>
      <c r="O35" s="53"/>
    </row>
    <row r="36" spans="2:15" ht="18.75" customHeight="1" x14ac:dyDescent="0.15">
      <c r="B36" s="24" t="s">
        <v>8</v>
      </c>
      <c r="C36" s="75">
        <f t="shared" si="1"/>
        <v>0</v>
      </c>
      <c r="D36" s="104" t="s">
        <v>72</v>
      </c>
      <c r="F36" s="106">
        <v>0</v>
      </c>
      <c r="G36" s="106">
        <v>6</v>
      </c>
      <c r="H36" s="106">
        <v>37</v>
      </c>
      <c r="J36" s="59"/>
      <c r="K36" s="85"/>
      <c r="L36" s="85"/>
      <c r="M36" s="85"/>
      <c r="N36" s="85"/>
      <c r="O36" s="55"/>
    </row>
    <row r="37" spans="2:15" ht="18.75" customHeight="1" x14ac:dyDescent="0.15">
      <c r="B37" t="s">
        <v>33</v>
      </c>
      <c r="C37" s="78"/>
      <c r="D37" s="20"/>
      <c r="J37" s="59"/>
      <c r="K37" s="85"/>
      <c r="L37" s="85"/>
      <c r="M37" s="85"/>
      <c r="N37" s="85"/>
      <c r="O37" s="55"/>
    </row>
    <row r="38" spans="2:15" ht="18.75" customHeight="1" x14ac:dyDescent="0.15">
      <c r="B38" t="s">
        <v>51</v>
      </c>
      <c r="C38" s="78"/>
      <c r="D38" s="20"/>
      <c r="J38" s="59"/>
      <c r="K38" s="85"/>
      <c r="L38" s="85"/>
      <c r="M38" s="85"/>
      <c r="N38" s="85"/>
      <c r="O38" s="55"/>
    </row>
    <row r="39" spans="2:15" ht="18.75" customHeight="1" x14ac:dyDescent="0.15">
      <c r="B39" s="120" t="s">
        <v>87</v>
      </c>
      <c r="C39" s="78"/>
      <c r="D39" s="20"/>
      <c r="J39" s="59"/>
      <c r="K39" s="85"/>
      <c r="L39" s="85"/>
      <c r="M39" s="85"/>
      <c r="N39" s="85"/>
      <c r="O39" s="55"/>
    </row>
    <row r="40" spans="2:15" ht="18.75" customHeight="1" x14ac:dyDescent="0.15">
      <c r="B40" s="20"/>
      <c r="C40" s="81"/>
      <c r="D40" s="20"/>
      <c r="J40" s="59"/>
      <c r="K40" s="85"/>
      <c r="L40" s="85"/>
      <c r="M40" s="85"/>
      <c r="N40" s="85"/>
      <c r="O40" s="55"/>
    </row>
    <row r="41" spans="2:15" ht="18.75" customHeight="1" x14ac:dyDescent="0.15">
      <c r="B41" t="s">
        <v>25</v>
      </c>
      <c r="C41" s="94">
        <f>C42</f>
        <v>0</v>
      </c>
      <c r="D41"/>
      <c r="J41" s="59"/>
      <c r="K41" s="85"/>
      <c r="L41" s="85"/>
      <c r="M41" s="85"/>
      <c r="N41" s="85"/>
      <c r="O41" s="55"/>
    </row>
    <row r="42" spans="2:15" ht="18.75" customHeight="1" x14ac:dyDescent="0.15">
      <c r="B42" s="22" t="s">
        <v>30</v>
      </c>
      <c r="C42" s="108">
        <f>SUM(C43:C45)</f>
        <v>0</v>
      </c>
      <c r="D42" s="102" t="s">
        <v>90</v>
      </c>
      <c r="I42" s="50"/>
      <c r="J42" s="92"/>
      <c r="K42" s="85"/>
      <c r="L42" s="85"/>
      <c r="M42" s="85"/>
      <c r="N42" s="85"/>
      <c r="O42" s="55"/>
    </row>
    <row r="43" spans="2:15" ht="18.75" customHeight="1" x14ac:dyDescent="0.15">
      <c r="B43" s="23" t="s">
        <v>32</v>
      </c>
      <c r="C43" s="109"/>
      <c r="D43" s="103"/>
      <c r="I43" s="50"/>
      <c r="J43" s="92"/>
      <c r="K43" s="85"/>
      <c r="L43" s="85"/>
      <c r="M43" s="85"/>
      <c r="N43" s="85"/>
      <c r="O43" s="55"/>
    </row>
    <row r="44" spans="2:15" ht="18.75" customHeight="1" x14ac:dyDescent="0.15">
      <c r="B44" s="23" t="s">
        <v>31</v>
      </c>
      <c r="C44" s="109"/>
      <c r="D44" s="123"/>
      <c r="I44" s="50"/>
      <c r="J44" s="92"/>
      <c r="K44" s="85"/>
      <c r="L44" s="85"/>
      <c r="M44" s="85"/>
      <c r="N44" s="85"/>
      <c r="O44" s="55"/>
    </row>
    <row r="45" spans="2:15" ht="18.75" customHeight="1" x14ac:dyDescent="0.15">
      <c r="B45" s="24" t="s">
        <v>34</v>
      </c>
      <c r="C45" s="121"/>
      <c r="D45" s="47"/>
      <c r="I45" s="50"/>
      <c r="J45" s="92"/>
      <c r="K45" s="85"/>
      <c r="L45" s="85"/>
      <c r="M45" s="85"/>
      <c r="N45" s="85"/>
      <c r="O45" s="55"/>
    </row>
    <row r="46" spans="2:15" ht="18.75" customHeight="1" x14ac:dyDescent="0.15">
      <c r="B46" s="27"/>
      <c r="C46" s="80"/>
      <c r="D46" s="27"/>
      <c r="J46" s="92"/>
      <c r="K46" s="85"/>
      <c r="L46" s="85"/>
      <c r="M46" s="85"/>
      <c r="N46" s="85"/>
      <c r="O46" s="55"/>
    </row>
    <row r="47" spans="2:15" ht="18.75" customHeight="1" x14ac:dyDescent="0.15">
      <c r="B47" t="s">
        <v>61</v>
      </c>
      <c r="C47" s="94">
        <f>SUM(C48:C49)</f>
        <v>0</v>
      </c>
      <c r="D47"/>
      <c r="J47" s="59"/>
      <c r="K47" s="85"/>
      <c r="L47" s="85"/>
      <c r="M47" s="85"/>
      <c r="N47" s="85"/>
      <c r="O47" s="55"/>
    </row>
    <row r="48" spans="2:15" ht="18.75" customHeight="1" x14ac:dyDescent="0.15">
      <c r="B48" s="22" t="s">
        <v>26</v>
      </c>
      <c r="C48" s="113"/>
      <c r="D48" s="48"/>
      <c r="J48" s="70"/>
      <c r="K48" s="93"/>
      <c r="L48" s="93"/>
      <c r="M48" s="85"/>
      <c r="N48" s="85"/>
      <c r="O48" s="55"/>
    </row>
    <row r="49" spans="2:15" ht="18.75" customHeight="1" x14ac:dyDescent="0.15">
      <c r="B49" s="24" t="s">
        <v>27</v>
      </c>
      <c r="C49" s="110"/>
      <c r="D49" s="47"/>
      <c r="J49" s="70"/>
      <c r="K49" s="93"/>
      <c r="L49" s="93"/>
      <c r="M49" s="85"/>
      <c r="N49" s="85"/>
      <c r="O49" s="55"/>
    </row>
    <row r="50" spans="2:15" ht="18.75" customHeight="1" x14ac:dyDescent="0.15">
      <c r="B50" s="27"/>
      <c r="C50" s="111"/>
      <c r="D50" s="27"/>
      <c r="J50" s="70"/>
      <c r="K50" s="93"/>
      <c r="L50" s="93"/>
      <c r="M50" s="85"/>
      <c r="N50" s="85"/>
      <c r="O50" s="55"/>
    </row>
    <row r="51" spans="2:15" ht="18.75" customHeight="1" x14ac:dyDescent="0.15">
      <c r="B51" t="s">
        <v>28</v>
      </c>
      <c r="C51" s="94">
        <f>SUM(C52:C53)</f>
        <v>0</v>
      </c>
      <c r="D51"/>
      <c r="J51" s="70"/>
      <c r="K51" s="93"/>
      <c r="L51" s="93"/>
      <c r="M51" s="85"/>
      <c r="N51" s="85"/>
      <c r="O51" s="55"/>
    </row>
    <row r="52" spans="2:15" ht="18.75" customHeight="1" x14ac:dyDescent="0.15">
      <c r="B52" s="22" t="s">
        <v>29</v>
      </c>
      <c r="C52" s="113"/>
      <c r="D52" s="48"/>
      <c r="G52" s="18"/>
      <c r="H52" s="37"/>
      <c r="I52" s="37"/>
      <c r="J52" s="70"/>
      <c r="K52" s="93"/>
      <c r="L52" s="93"/>
      <c r="M52" s="85"/>
      <c r="N52" s="85"/>
      <c r="O52" s="55"/>
    </row>
    <row r="53" spans="2:15" ht="18.75" customHeight="1" x14ac:dyDescent="0.15">
      <c r="B53" s="24"/>
      <c r="C53" s="110"/>
      <c r="D53" s="47"/>
      <c r="G53" s="18"/>
      <c r="H53" s="37"/>
      <c r="I53" s="37"/>
      <c r="J53" s="70"/>
      <c r="K53" s="93"/>
      <c r="L53" s="93"/>
      <c r="M53" s="85"/>
      <c r="N53" s="85"/>
      <c r="O53" s="55"/>
    </row>
    <row r="54" spans="2:15" ht="18.75" customHeight="1" x14ac:dyDescent="0.15">
      <c r="B54" s="20"/>
      <c r="C54" s="81"/>
      <c r="D54" s="20"/>
      <c r="G54" s="18"/>
      <c r="H54" s="37"/>
      <c r="I54" s="37"/>
      <c r="J54" s="70"/>
      <c r="K54" s="93"/>
      <c r="L54" s="93"/>
      <c r="M54" s="85"/>
      <c r="N54" s="85"/>
      <c r="O54" s="55"/>
    </row>
    <row r="55" spans="2:15" ht="18.75" customHeight="1" x14ac:dyDescent="0.15">
      <c r="B55" t="s">
        <v>22</v>
      </c>
      <c r="C55" s="94">
        <f>SUM(C56:C57)</f>
        <v>0</v>
      </c>
      <c r="D55"/>
      <c r="G55" s="18"/>
      <c r="H55" s="37"/>
      <c r="I55" s="37"/>
      <c r="J55" s="70"/>
      <c r="K55" s="93"/>
      <c r="L55" s="93"/>
      <c r="M55" s="85"/>
      <c r="N55" s="85"/>
      <c r="O55" s="55"/>
    </row>
    <row r="56" spans="2:15" ht="18.75" customHeight="1" x14ac:dyDescent="0.15">
      <c r="B56" s="22" t="s">
        <v>23</v>
      </c>
      <c r="C56" s="122"/>
      <c r="D56" s="48"/>
      <c r="G56" s="19"/>
      <c r="H56" s="37"/>
      <c r="I56" s="37"/>
      <c r="J56" s="70"/>
      <c r="K56" s="93"/>
      <c r="L56" s="93"/>
      <c r="M56" s="85"/>
      <c r="N56" s="85"/>
      <c r="O56" s="55"/>
    </row>
    <row r="57" spans="2:15" ht="18.75" customHeight="1" x14ac:dyDescent="0.15">
      <c r="B57" s="24" t="s">
        <v>24</v>
      </c>
      <c r="C57" s="121"/>
      <c r="D57" s="104" t="s">
        <v>89</v>
      </c>
      <c r="F57" s="38"/>
      <c r="G57" s="18"/>
      <c r="H57" s="37"/>
      <c r="I57" s="37"/>
      <c r="J57" s="70"/>
      <c r="K57" s="93"/>
      <c r="L57" s="93"/>
      <c r="M57" s="85"/>
      <c r="N57" s="85"/>
      <c r="O57" s="55"/>
    </row>
    <row r="58" spans="2:15" ht="18.75" customHeight="1" x14ac:dyDescent="0.15">
      <c r="B58" s="20"/>
      <c r="C58" s="81"/>
      <c r="D58" s="20"/>
      <c r="F58" s="36"/>
      <c r="G58" s="18"/>
      <c r="H58" s="37"/>
      <c r="I58" s="37"/>
      <c r="J58" s="70"/>
      <c r="K58" s="93"/>
      <c r="L58" s="93"/>
      <c r="M58" s="85"/>
      <c r="N58" s="85"/>
      <c r="O58" s="55"/>
    </row>
    <row r="59" spans="2:15" ht="18.75" customHeight="1" x14ac:dyDescent="0.15">
      <c r="B59" t="s">
        <v>13</v>
      </c>
      <c r="C59" s="94">
        <f>C60</f>
        <v>0</v>
      </c>
      <c r="D59"/>
      <c r="F59" s="28"/>
      <c r="G59" s="18"/>
      <c r="H59" s="37"/>
      <c r="I59" s="37"/>
      <c r="J59" s="70"/>
      <c r="K59" s="93"/>
      <c r="L59" s="93"/>
      <c r="M59" s="85"/>
      <c r="N59" s="85"/>
      <c r="O59" s="55"/>
    </row>
    <row r="60" spans="2:15" ht="18.75" customHeight="1" x14ac:dyDescent="0.15">
      <c r="B60" s="25" t="s">
        <v>35</v>
      </c>
      <c r="C60" s="115"/>
      <c r="D60" s="49"/>
      <c r="F60" s="39"/>
      <c r="G60" s="18"/>
      <c r="H60" s="37"/>
      <c r="I60" s="37"/>
      <c r="J60" s="70"/>
      <c r="K60" s="93"/>
      <c r="L60" s="93"/>
      <c r="M60" s="85"/>
      <c r="N60" s="85"/>
      <c r="O60" s="55"/>
    </row>
    <row r="61" spans="2:15" ht="18.75" customHeight="1" x14ac:dyDescent="0.15">
      <c r="B61" s="27"/>
      <c r="C61" s="111"/>
      <c r="D61" s="27"/>
      <c r="G61" s="18"/>
      <c r="H61" s="37"/>
      <c r="I61" s="37"/>
      <c r="J61" s="70"/>
      <c r="K61" s="93"/>
      <c r="L61" s="93"/>
      <c r="M61" s="85"/>
      <c r="N61" s="85"/>
      <c r="O61" s="55"/>
    </row>
    <row r="62" spans="2:15" ht="18.75" customHeight="1" x14ac:dyDescent="0.15">
      <c r="B62" s="21" t="s">
        <v>45</v>
      </c>
      <c r="C62" s="94">
        <f>C63</f>
        <v>0</v>
      </c>
      <c r="D62"/>
      <c r="F62" s="32"/>
      <c r="G62" s="18"/>
      <c r="H62" s="37"/>
      <c r="I62" s="37"/>
      <c r="J62" s="70"/>
      <c r="K62" s="93"/>
      <c r="L62" s="93"/>
      <c r="M62" s="85"/>
      <c r="N62" s="85"/>
      <c r="O62" s="55"/>
    </row>
    <row r="63" spans="2:15" ht="18.75" customHeight="1" x14ac:dyDescent="0.15">
      <c r="B63" s="25" t="s">
        <v>46</v>
      </c>
      <c r="C63" s="115"/>
      <c r="D63" s="49"/>
      <c r="F63" s="39"/>
      <c r="G63" s="18"/>
      <c r="H63" s="15"/>
      <c r="I63" s="15"/>
      <c r="J63" s="70"/>
      <c r="K63" s="93"/>
      <c r="L63" s="93"/>
      <c r="M63" s="85"/>
      <c r="N63" s="85"/>
      <c r="O63" s="55"/>
    </row>
    <row r="64" spans="2:15" ht="18.75" customHeight="1" x14ac:dyDescent="0.15">
      <c r="B64" s="20"/>
      <c r="C64" s="81"/>
      <c r="D64" s="20"/>
      <c r="G64" s="18"/>
      <c r="H64" s="37"/>
      <c r="I64" s="37"/>
      <c r="J64" s="70"/>
      <c r="K64" s="93"/>
      <c r="L64" s="93"/>
      <c r="M64" s="85"/>
      <c r="N64" s="85"/>
      <c r="O64" s="55"/>
    </row>
    <row r="65" spans="2:15" ht="18.75" customHeight="1" x14ac:dyDescent="0.15">
      <c r="B65" s="21" t="s">
        <v>57</v>
      </c>
      <c r="C65" s="94">
        <f>C66</f>
        <v>0</v>
      </c>
      <c r="D65" s="112"/>
      <c r="F65" s="32"/>
      <c r="G65" s="18"/>
      <c r="H65" s="37"/>
      <c r="I65" s="37"/>
      <c r="J65" s="70"/>
      <c r="K65" s="93"/>
      <c r="L65" s="93"/>
      <c r="M65" s="85"/>
      <c r="N65" s="85"/>
      <c r="O65" s="55"/>
    </row>
    <row r="66" spans="2:15" ht="18.75" customHeight="1" x14ac:dyDescent="0.15">
      <c r="B66" s="25" t="s">
        <v>9</v>
      </c>
      <c r="C66" s="117"/>
      <c r="D66" s="116" t="s">
        <v>84</v>
      </c>
      <c r="F66" s="34"/>
      <c r="G66" s="18"/>
      <c r="H66" s="15"/>
      <c r="I66" s="15"/>
      <c r="J66" s="70"/>
      <c r="K66" s="93"/>
      <c r="L66" s="93"/>
      <c r="M66" s="85"/>
      <c r="N66" s="85"/>
      <c r="O66" s="55"/>
    </row>
    <row r="67" spans="2:15" ht="18.75" customHeight="1" x14ac:dyDescent="0.15">
      <c r="B67" s="20"/>
      <c r="C67" s="114"/>
      <c r="D67" s="114"/>
      <c r="G67" s="18"/>
      <c r="H67" s="37"/>
      <c r="I67" s="37"/>
      <c r="J67" s="70"/>
      <c r="K67" s="93"/>
      <c r="L67" s="93"/>
      <c r="M67" s="85"/>
      <c r="N67" s="85"/>
      <c r="O67" s="55"/>
    </row>
    <row r="68" spans="2:15" ht="18.75" customHeight="1" x14ac:dyDescent="0.15">
      <c r="B68" s="21" t="s">
        <v>58</v>
      </c>
      <c r="C68" s="94">
        <f>C69</f>
        <v>0</v>
      </c>
      <c r="D68" s="112"/>
      <c r="E68" s="36"/>
      <c r="F68" s="32"/>
      <c r="G68" s="18"/>
      <c r="H68" s="37"/>
      <c r="I68" s="37"/>
      <c r="J68" s="70"/>
      <c r="K68" s="93"/>
      <c r="L68" s="93"/>
      <c r="M68" s="85"/>
      <c r="N68" s="85"/>
      <c r="O68" s="55"/>
    </row>
    <row r="69" spans="2:15" ht="18.75" customHeight="1" x14ac:dyDescent="0.15">
      <c r="B69" s="25" t="s">
        <v>10</v>
      </c>
      <c r="C69" s="118"/>
      <c r="D69" s="116" t="s">
        <v>85</v>
      </c>
      <c r="E69" s="36"/>
      <c r="F69" s="34"/>
      <c r="G69" s="18"/>
      <c r="H69" s="37"/>
      <c r="I69" s="37"/>
      <c r="J69" s="59"/>
      <c r="K69" s="85"/>
      <c r="L69" s="85"/>
      <c r="M69" s="85"/>
      <c r="N69" s="85"/>
      <c r="O69" s="55"/>
    </row>
    <row r="70" spans="2:15" ht="18.75" customHeight="1" x14ac:dyDescent="0.15">
      <c r="B70" s="20"/>
      <c r="C70" s="81"/>
      <c r="D70" s="20"/>
      <c r="E70" s="36"/>
      <c r="G70" s="18"/>
      <c r="H70" s="37"/>
      <c r="I70" s="37"/>
      <c r="J70" s="59"/>
      <c r="K70" s="85"/>
      <c r="L70" s="85"/>
      <c r="M70" s="85"/>
      <c r="N70" s="85"/>
      <c r="O70" s="55"/>
    </row>
    <row r="71" spans="2:15" ht="18.75" customHeight="1" x14ac:dyDescent="0.15">
      <c r="B71" s="21" t="s">
        <v>59</v>
      </c>
      <c r="C71" s="94">
        <f>C5+C24+C65+C68</f>
        <v>0</v>
      </c>
      <c r="D71" s="112" t="s">
        <v>14</v>
      </c>
      <c r="F71" s="9"/>
      <c r="G71" s="18"/>
      <c r="H71" s="37"/>
      <c r="I71" s="37"/>
      <c r="J71" s="59"/>
      <c r="K71" s="85"/>
      <c r="L71" s="85"/>
      <c r="M71" s="85"/>
      <c r="N71" s="85"/>
      <c r="O71" s="55"/>
    </row>
    <row r="72" spans="2:15" ht="18.75" customHeight="1" x14ac:dyDescent="0.15">
      <c r="B72" s="21"/>
      <c r="C72" s="21"/>
      <c r="D72" s="112"/>
      <c r="E72" s="6"/>
      <c r="G72" s="18"/>
      <c r="H72" s="37"/>
      <c r="I72" s="37"/>
      <c r="J72" s="59"/>
      <c r="K72" s="85"/>
      <c r="L72" s="85"/>
      <c r="M72" s="85"/>
      <c r="N72" s="85"/>
      <c r="O72" s="55"/>
    </row>
    <row r="73" spans="2:15" ht="18.75" customHeight="1" x14ac:dyDescent="0.15">
      <c r="B73" s="21" t="s">
        <v>60</v>
      </c>
      <c r="C73" s="119">
        <f>C71*0.1</f>
        <v>0</v>
      </c>
      <c r="D73" s="112" t="s">
        <v>86</v>
      </c>
      <c r="G73" s="9"/>
      <c r="J73" s="59"/>
      <c r="K73" s="85"/>
      <c r="L73" s="85"/>
      <c r="M73" s="85"/>
      <c r="N73" s="85"/>
      <c r="O73" s="55"/>
    </row>
    <row r="74" spans="2:15" ht="18.75" customHeight="1" x14ac:dyDescent="0.15">
      <c r="B74"/>
      <c r="C74"/>
      <c r="D74" s="112"/>
      <c r="G74" s="9"/>
      <c r="J74" s="59"/>
      <c r="K74" s="85"/>
      <c r="L74" s="85"/>
      <c r="M74" s="85"/>
      <c r="N74" s="85"/>
      <c r="O74" s="55"/>
    </row>
    <row r="75" spans="2:15" ht="18.75" customHeight="1" thickBot="1" x14ac:dyDescent="0.2">
      <c r="B75" s="21" t="s">
        <v>11</v>
      </c>
      <c r="C75" s="94">
        <f>ROUNDDOWN((C71+C73),-3)</f>
        <v>0</v>
      </c>
      <c r="D75" s="112" t="s">
        <v>91</v>
      </c>
      <c r="F75" s="6"/>
      <c r="G75" s="9"/>
      <c r="J75" s="68"/>
      <c r="K75" s="62"/>
      <c r="L75" s="62"/>
      <c r="M75" s="62"/>
      <c r="N75" s="62"/>
      <c r="O75" s="63"/>
    </row>
    <row r="76" spans="2:15" ht="18.75" customHeight="1" x14ac:dyDescent="0.15">
      <c r="F76" s="6"/>
    </row>
    <row r="77" spans="2:15" ht="18.75" customHeight="1" x14ac:dyDescent="0.15"/>
    <row r="78" spans="2:15" ht="18.75" customHeight="1" x14ac:dyDescent="0.15">
      <c r="D78"/>
      <c r="F78" s="72"/>
    </row>
    <row r="79" spans="2:15" ht="18.75" customHeight="1" x14ac:dyDescent="0.15">
      <c r="D79"/>
    </row>
    <row r="80" spans="2:15" ht="18.75" customHeight="1" x14ac:dyDescent="0.15">
      <c r="D80"/>
    </row>
    <row r="81" spans="2:6" ht="18.75" customHeight="1" x14ac:dyDescent="0.15">
      <c r="F81" s="72"/>
    </row>
    <row r="82" spans="2:6" ht="18.75" customHeight="1" x14ac:dyDescent="0.15"/>
    <row r="83" spans="2:6" ht="18.75" customHeight="1" x14ac:dyDescent="0.15"/>
    <row r="84" spans="2:6" ht="18.75" customHeight="1" x14ac:dyDescent="0.15"/>
    <row r="85" spans="2:6" ht="18.75" customHeight="1" x14ac:dyDescent="0.15"/>
    <row r="86" spans="2:6" ht="18.75" customHeight="1" x14ac:dyDescent="0.15"/>
    <row r="87" spans="2:6" ht="18.75" customHeight="1" x14ac:dyDescent="0.15"/>
    <row r="88" spans="2:6" ht="18.75" customHeight="1" x14ac:dyDescent="0.15"/>
    <row r="89" spans="2:6" ht="18.75" customHeight="1" x14ac:dyDescent="0.15"/>
    <row r="90" spans="2:6" ht="18.75" customHeight="1" x14ac:dyDescent="0.15"/>
    <row r="91" spans="2:6" ht="18.75" customHeight="1" x14ac:dyDescent="0.15">
      <c r="B91"/>
      <c r="C91"/>
      <c r="D91"/>
    </row>
    <row r="92" spans="2:6" ht="18.75" customHeight="1" x14ac:dyDescent="0.15">
      <c r="B92"/>
      <c r="C92"/>
      <c r="D92"/>
    </row>
    <row r="93" spans="2:6" ht="18.75" customHeight="1" x14ac:dyDescent="0.15">
      <c r="B93"/>
      <c r="C93"/>
      <c r="D93"/>
    </row>
    <row r="94" spans="2:6" ht="18.75" customHeight="1" x14ac:dyDescent="0.15">
      <c r="B94"/>
      <c r="C94"/>
      <c r="D94"/>
    </row>
    <row r="95" spans="2:6" ht="18.75" customHeight="1" x14ac:dyDescent="0.15">
      <c r="B95"/>
      <c r="C95"/>
      <c r="D95"/>
    </row>
    <row r="96" spans="2:6" ht="18.75" customHeight="1" x14ac:dyDescent="0.15">
      <c r="B96"/>
      <c r="C96"/>
      <c r="D96"/>
    </row>
    <row r="97" customFormat="1" ht="18.75" customHeight="1" x14ac:dyDescent="0.15"/>
    <row r="98" customFormat="1" ht="18.75" customHeight="1" x14ac:dyDescent="0.15"/>
    <row r="99" customFormat="1" ht="18.75" customHeight="1" x14ac:dyDescent="0.15"/>
    <row r="100" customFormat="1" ht="18.75" customHeight="1" x14ac:dyDescent="0.15"/>
    <row r="101" customFormat="1" ht="18.75" customHeight="1" x14ac:dyDescent="0.15"/>
    <row r="102" customFormat="1" ht="18.75" customHeight="1" x14ac:dyDescent="0.15"/>
    <row r="103" customFormat="1" ht="18.75" customHeight="1" x14ac:dyDescent="0.15"/>
    <row r="104" customFormat="1" ht="18.75" customHeight="1" x14ac:dyDescent="0.15"/>
    <row r="105" customFormat="1" ht="18.75" customHeight="1" x14ac:dyDescent="0.15"/>
    <row r="106" customFormat="1" ht="18.75" customHeight="1" x14ac:dyDescent="0.15"/>
    <row r="107" customFormat="1" ht="18.75" customHeight="1" x14ac:dyDescent="0.15"/>
    <row r="108" customFormat="1" ht="18.75" customHeight="1" x14ac:dyDescent="0.15"/>
    <row r="109" customFormat="1" ht="18.75" customHeight="1" x14ac:dyDescent="0.15"/>
    <row r="110" customFormat="1" ht="18.75" customHeight="1" x14ac:dyDescent="0.15"/>
    <row r="111" customFormat="1" ht="18.75" customHeight="1" x14ac:dyDescent="0.15"/>
    <row r="112" customFormat="1" ht="18.75" customHeight="1" x14ac:dyDescent="0.15"/>
    <row r="113" customFormat="1" ht="18.75" customHeight="1" x14ac:dyDescent="0.15"/>
    <row r="114" customFormat="1" ht="18.75" customHeight="1" x14ac:dyDescent="0.15"/>
    <row r="115" customFormat="1" ht="18.75" customHeight="1" x14ac:dyDescent="0.15"/>
    <row r="116" customFormat="1" ht="18.75" customHeight="1" x14ac:dyDescent="0.15"/>
    <row r="117" customFormat="1" ht="18.75" customHeight="1" x14ac:dyDescent="0.15"/>
    <row r="118" customFormat="1" ht="18.75" customHeight="1" x14ac:dyDescent="0.15"/>
    <row r="119" customFormat="1" ht="18.75" customHeight="1" x14ac:dyDescent="0.15"/>
    <row r="120" customFormat="1" ht="18.75" customHeight="1" x14ac:dyDescent="0.15"/>
    <row r="121" customFormat="1" ht="18.75" customHeight="1" x14ac:dyDescent="0.15"/>
    <row r="122" customFormat="1" ht="18.75" customHeight="1" x14ac:dyDescent="0.15"/>
    <row r="123" customFormat="1" ht="18.75" customHeight="1" x14ac:dyDescent="0.15"/>
    <row r="124" customFormat="1" ht="18.75" customHeight="1" x14ac:dyDescent="0.15"/>
    <row r="125" customFormat="1" ht="18.75" customHeight="1" x14ac:dyDescent="0.15"/>
    <row r="126" customFormat="1" ht="18.75" customHeight="1" x14ac:dyDescent="0.15"/>
    <row r="127" customFormat="1" ht="18.75" customHeight="1" x14ac:dyDescent="0.15"/>
    <row r="128" customFormat="1" ht="18.75" customHeight="1" x14ac:dyDescent="0.15"/>
    <row r="129" customFormat="1" ht="18.75" customHeight="1" x14ac:dyDescent="0.15"/>
    <row r="130" customFormat="1" ht="18.75" customHeight="1" x14ac:dyDescent="0.15"/>
    <row r="131" customFormat="1" ht="18.75" customHeight="1" x14ac:dyDescent="0.15"/>
    <row r="132" customFormat="1" ht="18.75" customHeight="1" x14ac:dyDescent="0.15"/>
    <row r="133" customFormat="1" ht="18.75" customHeight="1" x14ac:dyDescent="0.15"/>
    <row r="134" customFormat="1" ht="18.75" customHeight="1" x14ac:dyDescent="0.15"/>
    <row r="135" customFormat="1" ht="18.75" customHeight="1" x14ac:dyDescent="0.15"/>
    <row r="136" customFormat="1" ht="18.75" customHeight="1" x14ac:dyDescent="0.15"/>
    <row r="137" customFormat="1" ht="18.75" customHeight="1" x14ac:dyDescent="0.15"/>
    <row r="138" customFormat="1" ht="18.75" customHeight="1" x14ac:dyDescent="0.15"/>
    <row r="139" customFormat="1" ht="18.75" customHeight="1" x14ac:dyDescent="0.15"/>
    <row r="140" customFormat="1" ht="18.75" customHeight="1" x14ac:dyDescent="0.15"/>
    <row r="141" customFormat="1" ht="18.75" customHeight="1" x14ac:dyDescent="0.15"/>
    <row r="142" customFormat="1" ht="18.75" customHeight="1" x14ac:dyDescent="0.15"/>
    <row r="143" customFormat="1" ht="18.75" customHeight="1" x14ac:dyDescent="0.15"/>
    <row r="144" customFormat="1" ht="18.75" customHeight="1" x14ac:dyDescent="0.15"/>
    <row r="145" customFormat="1" ht="18.75" customHeight="1" x14ac:dyDescent="0.15"/>
    <row r="146" customFormat="1" ht="18.75" customHeight="1" x14ac:dyDescent="0.15"/>
    <row r="147" customFormat="1" ht="18.75" customHeight="1" x14ac:dyDescent="0.15"/>
    <row r="148" customFormat="1" ht="18.75" customHeight="1" x14ac:dyDescent="0.15"/>
    <row r="149" customFormat="1" ht="18.75" customHeight="1" x14ac:dyDescent="0.15"/>
    <row r="150" customFormat="1" ht="18.75" customHeight="1" x14ac:dyDescent="0.15"/>
    <row r="151" customFormat="1" ht="18.75" customHeight="1" x14ac:dyDescent="0.15"/>
    <row r="152" customFormat="1" ht="18.75" customHeight="1" x14ac:dyDescent="0.15"/>
    <row r="153" customFormat="1" ht="18.75" customHeight="1" x14ac:dyDescent="0.15"/>
    <row r="154" customFormat="1" ht="18.75" customHeight="1" x14ac:dyDescent="0.15"/>
    <row r="155" customFormat="1" ht="18.75" customHeight="1" x14ac:dyDescent="0.15"/>
    <row r="156" customFormat="1" ht="18.75" customHeight="1" x14ac:dyDescent="0.15"/>
    <row r="157" customFormat="1" ht="18.75" customHeight="1" x14ac:dyDescent="0.15"/>
    <row r="158" customFormat="1" ht="18.75" customHeight="1" x14ac:dyDescent="0.15"/>
    <row r="159" customFormat="1" ht="18.75" customHeight="1" x14ac:dyDescent="0.15"/>
    <row r="160" customFormat="1" ht="18.75" customHeight="1" x14ac:dyDescent="0.15"/>
    <row r="161" customFormat="1" ht="18.75" customHeight="1" x14ac:dyDescent="0.15"/>
    <row r="162" customFormat="1" ht="18.75" customHeight="1" x14ac:dyDescent="0.15"/>
    <row r="163" customFormat="1" ht="18.75" customHeight="1" x14ac:dyDescent="0.15"/>
    <row r="164" customFormat="1" ht="18.75" customHeight="1" x14ac:dyDescent="0.15"/>
    <row r="165" customFormat="1" ht="18.75" customHeight="1" x14ac:dyDescent="0.15"/>
    <row r="166" customFormat="1" ht="18.75" customHeight="1" x14ac:dyDescent="0.15"/>
    <row r="167" customFormat="1" ht="18.75" customHeight="1" x14ac:dyDescent="0.15"/>
    <row r="168" customFormat="1" ht="18.75" customHeight="1" x14ac:dyDescent="0.15"/>
    <row r="169" customFormat="1" ht="18.75" customHeight="1" x14ac:dyDescent="0.15"/>
    <row r="170" customFormat="1" ht="18.75" customHeight="1" x14ac:dyDescent="0.15"/>
    <row r="171" customFormat="1" ht="18.75" customHeight="1" x14ac:dyDescent="0.15"/>
    <row r="172" customFormat="1" ht="18.75" customHeight="1" x14ac:dyDescent="0.15"/>
    <row r="173" customFormat="1" ht="18.75" customHeight="1" x14ac:dyDescent="0.15"/>
    <row r="174" customFormat="1" ht="18.75" customHeight="1" x14ac:dyDescent="0.15"/>
    <row r="175" customFormat="1" ht="18.75" customHeight="1" x14ac:dyDescent="0.15"/>
    <row r="176" customFormat="1" ht="18.75" customHeight="1" x14ac:dyDescent="0.15"/>
    <row r="177" customFormat="1" ht="18.75" customHeight="1" x14ac:dyDescent="0.15"/>
    <row r="178" customFormat="1" ht="18.75" customHeight="1" x14ac:dyDescent="0.15"/>
    <row r="179" customFormat="1" ht="18.75" customHeight="1" x14ac:dyDescent="0.15"/>
    <row r="180" customFormat="1" ht="18.75" customHeight="1" x14ac:dyDescent="0.15"/>
    <row r="181" customFormat="1" ht="18.75" customHeight="1" x14ac:dyDescent="0.15"/>
    <row r="182" customFormat="1" ht="18.75" customHeight="1" x14ac:dyDescent="0.15"/>
    <row r="183" customFormat="1" ht="18.75" customHeight="1" x14ac:dyDescent="0.15"/>
    <row r="184" customFormat="1" ht="18.75" customHeight="1" x14ac:dyDescent="0.15"/>
    <row r="185" customFormat="1" ht="18.75" customHeight="1" x14ac:dyDescent="0.15"/>
    <row r="186" customFormat="1" x14ac:dyDescent="0.15"/>
    <row r="187" customFormat="1" x14ac:dyDescent="0.15"/>
    <row r="188" customFormat="1" x14ac:dyDescent="0.15"/>
  </sheetData>
  <mergeCells count="4">
    <mergeCell ref="B3:D3"/>
    <mergeCell ref="J2:K2"/>
    <mergeCell ref="J20:K20"/>
    <mergeCell ref="J34:K34"/>
  </mergeCells>
  <phoneticPr fontId="2" type="noConversion"/>
  <pageMargins left="0.23622047244094491" right="0.31496062992125984" top="0.47244094488188981" bottom="0.55118110236220474" header="0.27559055118110237" footer="0.51181102362204722"/>
  <pageSetup paperSize="9" scale="79" orientation="portrait" r:id="rId1"/>
  <headerFooter alignWithMargins="0"/>
  <rowBreaks count="1" manualBreakCount="1">
    <brk id="46" max="4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7358E89BA286284CB3881EFB5DBB8A95" ma:contentTypeVersion="16" ma:contentTypeDescription="새 문서를 만듭니다." ma:contentTypeScope="" ma:versionID="afc80dcc6ad17ee4855b9bfd95751bfe">
  <xsd:schema xmlns:xsd="http://www.w3.org/2001/XMLSchema" xmlns:xs="http://www.w3.org/2001/XMLSchema" xmlns:p="http://schemas.microsoft.com/office/2006/metadata/properties" xmlns:ns2="b006c50d-f599-4581-8336-abdd2ae19bd9" xmlns:ns3="660091f0-eb5c-4b28-9ffc-a8704e403ce9" targetNamespace="http://schemas.microsoft.com/office/2006/metadata/properties" ma:root="true" ma:fieldsID="5f765a12502e35d4066f70dbd0faed16" ns2:_="" ns3:_="">
    <xsd:import namespace="b006c50d-f599-4581-8336-abdd2ae19bd9"/>
    <xsd:import namespace="660091f0-eb5c-4b28-9ffc-a8704e403c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06c50d-f599-4581-8336-abdd2ae19b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이미지 태그" ma:readOnly="false" ma:fieldId="{5cf76f15-5ced-4ddc-b409-7134ff3c332f}" ma:taxonomyMulti="true" ma:sspId="7e8f6024-c6b4-4171-8155-934763d7fb0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091f0-eb5c-4b28-9ffc-a8704e403ce9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f64af101-0008-4b6e-b38a-b446c053fdf6}" ma:internalName="TaxCatchAll" ma:showField="CatchAllData" ma:web="660091f0-eb5c-4b28-9ffc-a8704e403c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06c50d-f599-4581-8336-abdd2ae19bd9">
      <Terms xmlns="http://schemas.microsoft.com/office/infopath/2007/PartnerControls"/>
    </lcf76f155ced4ddcb4097134ff3c332f>
    <TaxCatchAll xmlns="660091f0-eb5c-4b28-9ffc-a8704e403ce9" xsi:nil="true"/>
  </documentManagement>
</p:properties>
</file>

<file path=customXml/itemProps1.xml><?xml version="1.0" encoding="utf-8"?>
<ds:datastoreItem xmlns:ds="http://schemas.openxmlformats.org/officeDocument/2006/customXml" ds:itemID="{9F5164EF-0BF0-4C96-A128-446EDC88F7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7CF9EA-6DF5-4290-95D8-4CBF214DD7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06c50d-f599-4581-8336-abdd2ae19bd9"/>
    <ds:schemaRef ds:uri="660091f0-eb5c-4b28-9ffc-a8704e403c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322BBC8-3A7D-4D43-B580-6ACAA893196A}">
  <ds:schemaRefs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  <ds:schemaRef ds:uri="b006c50d-f599-4581-8336-abdd2ae19bd9"/>
    <ds:schemaRef ds:uri="http://purl.org/dc/elements/1.1/"/>
    <ds:schemaRef ds:uri="http://purl.org/dc/dcmitype/"/>
    <ds:schemaRef ds:uri="http://schemas.microsoft.com/office/2006/documentManagement/types"/>
    <ds:schemaRef ds:uri="660091f0-eb5c-4b28-9ffc-a8704e403ce9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9</vt:i4>
      </vt:variant>
    </vt:vector>
  </HeadingPairs>
  <TitlesOfParts>
    <vt:vector size="14" baseType="lpstr">
      <vt:lpstr>총괄</vt:lpstr>
      <vt:lpstr>산출근거_시장</vt:lpstr>
      <vt:lpstr>산출근거_법률</vt:lpstr>
      <vt:lpstr>산출근거_기술</vt:lpstr>
      <vt:lpstr>산출근거_재무</vt:lpstr>
      <vt:lpstr>산출근거_기술!Print_Area</vt:lpstr>
      <vt:lpstr>산출근거_법률!Print_Area</vt:lpstr>
      <vt:lpstr>산출근거_시장!Print_Area</vt:lpstr>
      <vt:lpstr>산출근거_재무!Print_Area</vt:lpstr>
      <vt:lpstr>총괄!Print_Area</vt:lpstr>
      <vt:lpstr>산출근거_기술!Print_Titles</vt:lpstr>
      <vt:lpstr>산출근거_법률!Print_Titles</vt:lpstr>
      <vt:lpstr>산출근거_시장!Print_Titles</vt:lpstr>
      <vt:lpstr>산출근거_재무!Print_Titles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COMTREE</cp:lastModifiedBy>
  <cp:lastPrinted>2025-01-03T04:41:11Z</cp:lastPrinted>
  <dcterms:created xsi:type="dcterms:W3CDTF">2010-03-31T06:21:50Z</dcterms:created>
  <dcterms:modified xsi:type="dcterms:W3CDTF">2025-03-18T07:24:45Z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MediaServiceImageTags">
    <vt:lpwstr/>
  </property>
  <property fmtid="{D5CDD505-2E9C-101B-9397-08002B2CF9AE}" pid="4" name="ContentTypeId">
    <vt:lpwstr>0x0101007358E89BA286284CB3881EFB5DBB8A95</vt:lpwstr>
  </property>
  <property fmtid="{D5CDD505-2E9C-101B-9397-08002B2CF9AE}" pid="5" name="ComplianceAsset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</Properties>
</file>